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18436aee07fc417f/Radna površina/Kate 1/"/>
    </mc:Choice>
  </mc:AlternateContent>
  <xr:revisionPtr revIDLastSave="0" documentId="8_{7ABFC3DA-CB3A-4B2B-88B0-3F828E7E557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Naslovna" sheetId="9" r:id="rId1"/>
    <sheet name="SAŽETAK" sheetId="1" r:id="rId2"/>
    <sheet name="Račun prihoda i rashoda" sheetId="8" r:id="rId3"/>
    <sheet name="Rashodi prema izvorima finan" sheetId="5" r:id="rId4"/>
    <sheet name="POSEBNI DIO" sheetId="7" r:id="rId5"/>
  </sheets>
  <definedNames>
    <definedName name="_xlnm.Print_Area" localSheetId="1">SAŽETAK!$B$5:$M$31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20" i="1" s="1"/>
  <c r="J16" i="1"/>
  <c r="J20" i="1" s="1"/>
  <c r="G37" i="8"/>
  <c r="G35" i="8"/>
  <c r="G19" i="8"/>
  <c r="G12" i="8"/>
  <c r="G5" i="8"/>
  <c r="F37" i="8"/>
  <c r="F35" i="8"/>
  <c r="F19" i="8"/>
  <c r="F12" i="8"/>
  <c r="F5" i="8" s="1"/>
  <c r="G54" i="5"/>
  <c r="G50" i="5"/>
  <c r="G37" i="5"/>
  <c r="G27" i="5"/>
  <c r="G22" i="5"/>
  <c r="G18" i="5"/>
  <c r="G15" i="5"/>
  <c r="G9" i="5"/>
  <c r="G7" i="5"/>
  <c r="F54" i="5"/>
  <c r="F50" i="5"/>
  <c r="F37" i="5"/>
  <c r="F27" i="5"/>
  <c r="F22" i="5"/>
  <c r="F18" i="5"/>
  <c r="F15" i="5"/>
  <c r="F9" i="5"/>
  <c r="F7" i="5"/>
  <c r="F41" i="7"/>
  <c r="F10" i="7"/>
  <c r="G41" i="7"/>
  <c r="G10" i="7"/>
  <c r="D29" i="7"/>
  <c r="E10" i="7"/>
  <c r="E41" i="7"/>
  <c r="D10" i="7"/>
  <c r="D15" i="7"/>
  <c r="D25" i="7"/>
  <c r="D41" i="7"/>
  <c r="E54" i="5"/>
  <c r="D54" i="5"/>
  <c r="E50" i="5"/>
  <c r="E22" i="5"/>
  <c r="E37" i="5"/>
  <c r="E15" i="5"/>
  <c r="E18" i="5"/>
  <c r="E9" i="5"/>
  <c r="E12" i="8"/>
  <c r="E5" i="8" s="1"/>
  <c r="E19" i="8"/>
  <c r="E37" i="8"/>
  <c r="E35" i="8"/>
  <c r="C10" i="7"/>
  <c r="C15" i="7"/>
  <c r="C25" i="7"/>
  <c r="C41" i="7"/>
  <c r="C8" i="7" l="1"/>
  <c r="E7" i="5"/>
  <c r="D52" i="5"/>
  <c r="D27" i="5"/>
  <c r="D41" i="5"/>
  <c r="D50" i="5"/>
  <c r="D37" i="5"/>
  <c r="D22" i="5"/>
  <c r="C50" i="5"/>
  <c r="C37" i="5"/>
  <c r="C27" i="5"/>
  <c r="C22" i="5"/>
  <c r="C18" i="5"/>
  <c r="C9" i="5"/>
  <c r="C15" i="5"/>
  <c r="C13" i="5"/>
  <c r="D9" i="5"/>
  <c r="D13" i="5"/>
  <c r="D15" i="5"/>
  <c r="D18" i="5"/>
  <c r="C54" i="5"/>
  <c r="D19" i="8"/>
  <c r="D18" i="8" s="1"/>
  <c r="D35" i="8"/>
  <c r="D24" i="8"/>
  <c r="D37" i="8"/>
  <c r="D12" i="8"/>
  <c r="C19" i="8"/>
  <c r="C24" i="8"/>
  <c r="C35" i="8"/>
  <c r="C37" i="8"/>
  <c r="C6" i="8"/>
  <c r="G16" i="1"/>
  <c r="G20" i="1" s="1"/>
  <c r="E27" i="5"/>
  <c r="I16" i="1"/>
  <c r="H16" i="1"/>
  <c r="H19" i="1"/>
  <c r="D21" i="5" l="1"/>
  <c r="C7" i="5"/>
  <c r="D7" i="5"/>
  <c r="C18" i="8"/>
  <c r="I20" i="1"/>
</calcChain>
</file>

<file path=xl/sharedStrings.xml><?xml version="1.0" encoding="utf-8"?>
<sst xmlns="http://schemas.openxmlformats.org/spreadsheetml/2006/main" count="176" uniqueCount="102">
  <si>
    <t>I. OPĆI DIO</t>
  </si>
  <si>
    <t>SAŽETAK RAČUNA PRIHODA I RASHODA</t>
  </si>
  <si>
    <t>BROJČANA OZNAKA I NAZIV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</si>
  <si>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</si>
  <si>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</si>
  <si>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</si>
  <si>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</si>
  <si>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</si>
  <si>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</si>
  <si>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</si>
  <si>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</si>
  <si>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</si>
  <si>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</si>
  <si>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</si>
  <si>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</si>
  <si>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</si>
  <si>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</si>
  <si>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</si>
  <si>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UKUPNO PRIHODI</t>
  </si>
  <si>
    <t>Prihodi poslovanja</t>
  </si>
  <si>
    <t>Prihodi od imovine</t>
  </si>
  <si>
    <t>Prihodi iz nadležnog proračuna</t>
  </si>
  <si>
    <t>Prihodi iz nadležnog proračuna za rashode posl.</t>
  </si>
  <si>
    <t>Prihodi iz nadležnog proračuna za nabav.nef.im.</t>
  </si>
  <si>
    <t>UKUPNO RASHODI</t>
  </si>
  <si>
    <t>Rashodi za zaposlene</t>
  </si>
  <si>
    <t>Plaće redovan rad</t>
  </si>
  <si>
    <t>Ostali troškovi za zaposlene</t>
  </si>
  <si>
    <t>Doprinosi za mirovinsko</t>
  </si>
  <si>
    <t>Doprinosi za zdravstveno</t>
  </si>
  <si>
    <t>Materijalni rashodi</t>
  </si>
  <si>
    <t>Službena putovanja</t>
  </si>
  <si>
    <t>Uredski materijal i ostali materijalni rashodi</t>
  </si>
  <si>
    <t>Usluge telefona, pošte i prijevoza</t>
  </si>
  <si>
    <t>Usluge tekućeg i investicijskog održavanja</t>
  </si>
  <si>
    <t>Intelektualne i osobne usluge</t>
  </si>
  <si>
    <t>Računalne usluge</t>
  </si>
  <si>
    <t>Financijski rashodi</t>
  </si>
  <si>
    <t>Bankarske usluge i usluge platnog prometa</t>
  </si>
  <si>
    <t>Rashodi za nabavu nefinancijske imovine</t>
  </si>
  <si>
    <t>Knjige</t>
  </si>
  <si>
    <t>63 Kapitalne pomoći iz pr.koji im nije nadl.</t>
  </si>
  <si>
    <t>67 Prihodi iz nadležnog proračuna</t>
  </si>
  <si>
    <t>6711 Prihodi iz nadležnog proračuna za rashode posl.</t>
  </si>
  <si>
    <t>6712 Prihodi iz nadležnog proračuna za nabav.nef.im.</t>
  </si>
  <si>
    <t>VLASTITI PRIHODI</t>
  </si>
  <si>
    <t>64 Prihodi od imovine</t>
  </si>
  <si>
    <t>6429 Ostali prihodi od nefinancijske imovine</t>
  </si>
  <si>
    <t>POMOĆI</t>
  </si>
  <si>
    <t>31 Rashodi za zaposlene</t>
  </si>
  <si>
    <t>3111 Plaće redovan rad</t>
  </si>
  <si>
    <t>3121 Ostali troškovi za zaposlene</t>
  </si>
  <si>
    <t>3131 Doprinosi za mirovinsko</t>
  </si>
  <si>
    <t>3132 Doprinosi za zdravstveno</t>
  </si>
  <si>
    <t>32 Materijalni rashodi</t>
  </si>
  <si>
    <t>3211 Službena putovanja</t>
  </si>
  <si>
    <t>3221 Uredski materijal i ostali materijalni rashodi</t>
  </si>
  <si>
    <t>3231 Usluge telefona, pošte i prijevoza</t>
  </si>
  <si>
    <t>3232 Usluge tekućeg i investicijskog održavanja</t>
  </si>
  <si>
    <t>3237 Intelektualne i osobne usluge</t>
  </si>
  <si>
    <t>3238 Računalne usluge</t>
  </si>
  <si>
    <t>3431 Bankarske usluge i usluge platnog prometa</t>
  </si>
  <si>
    <t>4 Rashodi za nabavu nefinancijske imovine</t>
  </si>
  <si>
    <t>4241 Knjige</t>
  </si>
  <si>
    <t>II. POSEBNI DIO</t>
  </si>
  <si>
    <t>KLASA:</t>
  </si>
  <si>
    <t>URBROJ:</t>
  </si>
  <si>
    <t>PROJEKCIJA PRORAČUNA ZA 2027.</t>
  </si>
  <si>
    <t>Uredska i računalna oprema</t>
  </si>
  <si>
    <t>42211 Uredska i računalna oprema</t>
  </si>
  <si>
    <t xml:space="preserve">A) PRIHODI I RASHODI POSLOVANJA  PO EKONOMSKOJ KLASIFIKACIJI </t>
  </si>
  <si>
    <t>B) IZVJEŠTAJ O PRIHODIMA I RASHODIMA PO IZVORIMA FINANCIRANJA</t>
  </si>
  <si>
    <t>32211 Uredski materijal i ostali materijalni rashodi</t>
  </si>
  <si>
    <t>32219 Ostali materijal za potrebe redovnog poslovanja</t>
  </si>
  <si>
    <t>32322 Usluge tek. i inv.održavanja opreme</t>
  </si>
  <si>
    <t>32381 Računalne usluge</t>
  </si>
  <si>
    <t>32999 Ostali nespomenuti rashodi</t>
  </si>
  <si>
    <t>Ostali nespomenuti rashodi</t>
  </si>
  <si>
    <t>Reprezentacija</t>
  </si>
  <si>
    <t>32931 Reprezentacija</t>
  </si>
  <si>
    <t>32999 Ostali materijal za potrebe redovnog poslovanja</t>
  </si>
  <si>
    <t>FINANCIJSKI PLAN NARODNE KNJIŽNICE DUGI RAT ZA RAZDOBLJE 2026. - 2028.</t>
  </si>
  <si>
    <t>Dugi Rat, listopad 2025.</t>
  </si>
  <si>
    <t xml:space="preserve">PRORAČUN 2026.
</t>
  </si>
  <si>
    <t>PROJEKCIJA PRORAČUNA ZA 2028.</t>
  </si>
  <si>
    <t xml:space="preserve">IZVRŠENJE 2024.g.
</t>
  </si>
  <si>
    <t>PLAN 2025.g.</t>
  </si>
  <si>
    <t>Sitni inventar</t>
  </si>
  <si>
    <t>3225 Sitni inventar i auto gume</t>
  </si>
  <si>
    <t>32131 seminari</t>
  </si>
  <si>
    <t>32313 poštarina</t>
  </si>
  <si>
    <t>32111 službena putovanja</t>
  </si>
  <si>
    <t>65 Prihodi od pristojbi i naknada</t>
  </si>
  <si>
    <t>6526 ostali nespomenuti prihodi</t>
  </si>
  <si>
    <t>6362 Kapitalne pomoći proračunskim korisnicima iz proračuna koji im nije nadležan</t>
  </si>
  <si>
    <t>Prihodi od pristojbi i naknada</t>
  </si>
  <si>
    <t>PRIHODI IZ OPĆ. PRORAČUNA</t>
  </si>
  <si>
    <t>34 Financijski rashodi</t>
  </si>
  <si>
    <t>Ostali prihodi od nefin. imov.</t>
  </si>
  <si>
    <t>Ostali nespom. Prihodi</t>
  </si>
  <si>
    <t>kapitalne pomoći proračunskim korisnicima iz proračuna koji im nije nadležan</t>
  </si>
  <si>
    <t>seminari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</si>
</sst>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charset val="238"/>
      <scheme val="minor"/>
    </font>
    <font>
      <b/>
      <sz val="14"/>
      <color indexed="8"/>
      <name val="Arial"/>
      <charset val="238"/>
    </font>
    <font>
      <sz val="10"/>
      <color indexed="8"/>
      <name val="Arial"/>
      <charset val="238"/>
    </font>
    <font>
      <b/>
      <sz val="12"/>
      <color indexed="8"/>
      <name val="Arial"/>
      <charset val="238"/>
    </font>
    <font>
      <sz val="12"/>
      <color theme="1"/>
      <name val="Calibri"/>
      <charset val="238"/>
      <scheme val="minor"/>
    </font>
    <font>
      <b/>
      <sz val="12"/>
      <color theme="1"/>
      <name val="Arial"/>
      <charset val="238"/>
    </font>
    <font>
      <b/>
      <sz val="10"/>
      <color indexed="8"/>
      <name val="Arial"/>
      <charset val="238"/>
    </font>
    <font>
      <b/>
      <sz val="8"/>
      <color indexed="8"/>
      <name val="Arial"/>
      <charset val="238"/>
    </font>
    <font>
      <b/>
      <sz val="10"/>
      <name val="Arial"/>
      <charset val="238"/>
    </font>
    <font>
      <sz val="10"/>
      <color theme="1"/>
      <name val="Arial"/>
      <charset val="238"/>
    </font>
    <font>
      <b/>
      <sz val="10"/>
      <color theme="1"/>
      <name val="Arial"/>
      <charset val="238"/>
    </font>
    <font>
      <sz val="10"/>
      <name val="Arial"/>
      <charset val="238"/>
    </font>
    <font>
      <i/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i/>
      <sz val="10"/>
      <color indexed="8"/>
      <name val="Arial"/>
      <charset val="238"/>
    </font>
    <font>
      <b/>
      <i/>
      <sz val="10"/>
      <name val="Arial"/>
      <charset val="238"/>
    </font>
    <font>
      <b/>
      <sz val="10"/>
      <color theme="1"/>
      <name val="Calibri"/>
      <charset val="238"/>
      <scheme val="minor"/>
    </font>
    <font>
      <sz val="11"/>
      <color theme="1"/>
      <name val="Times New Roman"/>
      <charset val="134"/>
    </font>
    <font>
      <sz val="12"/>
      <color indexed="8"/>
      <name val="Arial"/>
      <charset val="238"/>
    </font>
    <font>
      <b/>
      <sz val="10"/>
      <color rgb="FFFF0000"/>
      <name val="Calibri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40"/>
      <color theme="1"/>
      <name val="Cambria"/>
      <family val="1"/>
      <charset val="238"/>
    </font>
    <font>
      <sz val="14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4" fontId="13" fillId="0" borderId="2" xfId="0" applyNumberFormat="1" applyFont="1" applyBorder="1"/>
    <xf numFmtId="0" fontId="14" fillId="2" borderId="2" xfId="0" applyFont="1" applyFill="1" applyBorder="1" applyAlignment="1">
      <alignment horizontal="left" vertical="center" wrapText="1"/>
    </xf>
    <xf numFmtId="4" fontId="12" fillId="0" borderId="2" xfId="0" applyNumberFormat="1" applyFont="1" applyBorder="1"/>
    <xf numFmtId="0" fontId="14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5" fillId="0" borderId="0" xfId="0" applyFont="1"/>
    <xf numFmtId="0" fontId="16" fillId="0" borderId="0" xfId="0" applyFont="1"/>
    <xf numFmtId="0" fontId="17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" fontId="9" fillId="2" borderId="2" xfId="0" applyNumberFormat="1" applyFont="1" applyFill="1" applyBorder="1"/>
    <xf numFmtId="0" fontId="18" fillId="2" borderId="2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top" wrapText="1"/>
    </xf>
    <xf numFmtId="0" fontId="9" fillId="3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0" fillId="3" borderId="0" xfId="0" applyFill="1"/>
    <xf numFmtId="0" fontId="0" fillId="3" borderId="0" xfId="0" applyFill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5" fillId="0" borderId="0" xfId="0" applyFont="1"/>
    <xf numFmtId="0" fontId="9" fillId="0" borderId="2" xfId="0" quotePrefix="1" applyFont="1" applyBorder="1" applyAlignment="1">
      <alignment horizontal="center" vertical="center" wrapText="1"/>
    </xf>
    <xf numFmtId="0" fontId="11" fillId="2" borderId="2" xfId="0" quotePrefix="1" applyFont="1" applyFill="1" applyBorder="1" applyAlignment="1">
      <alignment horizontal="left" vertical="center"/>
    </xf>
    <xf numFmtId="0" fontId="14" fillId="2" borderId="2" xfId="0" quotePrefix="1" applyFont="1" applyFill="1" applyBorder="1" applyAlignment="1">
      <alignment horizontal="left" vertical="center" wrapText="1"/>
    </xf>
    <xf numFmtId="0" fontId="14" fillId="2" borderId="2" xfId="0" quotePrefix="1" applyFont="1" applyFill="1" applyBorder="1" applyAlignment="1">
      <alignment horizontal="left" vertical="center"/>
    </xf>
    <xf numFmtId="4" fontId="24" fillId="0" borderId="2" xfId="0" applyNumberFormat="1" applyFont="1" applyBorder="1"/>
    <xf numFmtId="4" fontId="25" fillId="0" borderId="2" xfId="0" applyNumberFormat="1" applyFont="1" applyBorder="1"/>
    <xf numFmtId="4" fontId="27" fillId="0" borderId="2" xfId="0" applyNumberFormat="1" applyFont="1" applyBorder="1" applyAlignment="1">
      <alignment horizontal="right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9" fillId="3" borderId="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right" vertical="center"/>
    </xf>
    <xf numFmtId="0" fontId="9" fillId="4" borderId="2" xfId="0" quotePrefix="1" applyFont="1" applyFill="1" applyBorder="1" applyAlignment="1">
      <alignment horizontal="center" vertical="center" wrapText="1"/>
    </xf>
    <xf numFmtId="4" fontId="9" fillId="2" borderId="3" xfId="0" applyNumberFormat="1" applyFont="1" applyFill="1" applyBorder="1"/>
    <xf numFmtId="0" fontId="32" fillId="2" borderId="2" xfId="0" applyFont="1" applyFill="1" applyBorder="1" applyAlignment="1">
      <alignment horizontal="left" vertical="center"/>
    </xf>
    <xf numFmtId="0" fontId="32" fillId="2" borderId="2" xfId="0" applyFont="1" applyFill="1" applyBorder="1" applyAlignment="1">
      <alignment vertical="center" wrapText="1"/>
    </xf>
    <xf numFmtId="4" fontId="27" fillId="0" borderId="2" xfId="0" applyNumberFormat="1" applyFont="1" applyBorder="1"/>
    <xf numFmtId="0" fontId="34" fillId="0" borderId="0" xfId="0" applyFont="1"/>
    <xf numFmtId="0" fontId="1" fillId="0" borderId="0" xfId="0" applyFont="1"/>
    <xf numFmtId="0" fontId="32" fillId="2" borderId="2" xfId="0" quotePrefix="1" applyFont="1" applyFill="1" applyBorder="1" applyAlignment="1">
      <alignment horizontal="left" vertical="center"/>
    </xf>
    <xf numFmtId="0" fontId="15" fillId="0" borderId="2" xfId="0" applyFont="1" applyBorder="1"/>
    <xf numFmtId="4" fontId="23" fillId="2" borderId="2" xfId="0" applyNumberFormat="1" applyFont="1" applyFill="1" applyBorder="1" applyAlignment="1">
      <alignment horizontal="right" wrapText="1"/>
    </xf>
    <xf numFmtId="4" fontId="9" fillId="2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4" fontId="23" fillId="2" borderId="2" xfId="0" applyNumberFormat="1" applyFont="1" applyFill="1" applyBorder="1" applyAlignment="1">
      <alignment horizontal="right"/>
    </xf>
    <xf numFmtId="1" fontId="0" fillId="0" borderId="0" xfId="0" applyNumberFormat="1"/>
    <xf numFmtId="1" fontId="9" fillId="4" borderId="2" xfId="0" quotePrefix="1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left" vertical="center" wrapText="1"/>
    </xf>
    <xf numFmtId="0" fontId="11" fillId="2" borderId="2" xfId="0" quotePrefix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36" fillId="2" borderId="2" xfId="0" quotePrefix="1" applyFont="1" applyFill="1" applyBorder="1" applyAlignment="1">
      <alignment horizontal="left" vertical="center"/>
    </xf>
    <xf numFmtId="1" fontId="12" fillId="0" borderId="0" xfId="0" applyNumberFormat="1" applyFont="1" applyAlignment="1">
      <alignment horizontal="right"/>
    </xf>
    <xf numFmtId="0" fontId="9" fillId="4" borderId="3" xfId="0" quotePrefix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4" fontId="34" fillId="0" borderId="2" xfId="0" applyNumberFormat="1" applyFont="1" applyBorder="1"/>
    <xf numFmtId="4" fontId="33" fillId="2" borderId="2" xfId="0" applyNumberFormat="1" applyFont="1" applyFill="1" applyBorder="1" applyAlignment="1">
      <alignment horizontal="right"/>
    </xf>
    <xf numFmtId="0" fontId="32" fillId="2" borderId="2" xfId="0" applyFont="1" applyFill="1" applyBorder="1" applyAlignment="1">
      <alignment horizontal="left" vertical="center" wrapText="1"/>
    </xf>
    <xf numFmtId="0" fontId="36" fillId="2" borderId="2" xfId="0" quotePrefix="1" applyFont="1" applyFill="1" applyBorder="1" applyAlignment="1">
      <alignment horizontal="left" vertical="center" wrapText="1"/>
    </xf>
    <xf numFmtId="0" fontId="32" fillId="2" borderId="2" xfId="0" quotePrefix="1" applyFont="1" applyFill="1" applyBorder="1" applyAlignment="1">
      <alignment horizontal="left" vertical="center" wrapText="1"/>
    </xf>
    <xf numFmtId="0" fontId="36" fillId="2" borderId="2" xfId="0" applyFont="1" applyFill="1" applyBorder="1" applyAlignment="1">
      <alignment horizontal="left" vertical="center"/>
    </xf>
    <xf numFmtId="4" fontId="34" fillId="4" borderId="2" xfId="0" applyNumberFormat="1" applyFont="1" applyFill="1" applyBorder="1"/>
    <xf numFmtId="4" fontId="23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0" fillId="0" borderId="2" xfId="0" applyNumberFormat="1" applyBorder="1"/>
    <xf numFmtId="4" fontId="0" fillId="0" borderId="7" xfId="0" applyNumberFormat="1" applyBorder="1"/>
    <xf numFmtId="4" fontId="9" fillId="2" borderId="0" xfId="0" applyNumberFormat="1" applyFont="1" applyFill="1" applyAlignment="1">
      <alignment vertical="center" wrapText="1"/>
    </xf>
    <xf numFmtId="4" fontId="9" fillId="2" borderId="5" xfId="0" applyNumberFormat="1" applyFont="1" applyFill="1" applyBorder="1" applyAlignment="1">
      <alignment vertical="center" wrapText="1"/>
    </xf>
    <xf numFmtId="4" fontId="9" fillId="4" borderId="2" xfId="0" quotePrefix="1" applyNumberFormat="1" applyFont="1" applyFill="1" applyBorder="1" applyAlignment="1">
      <alignment horizontal="center" vertical="center" wrapText="1"/>
    </xf>
    <xf numFmtId="4" fontId="9" fillId="4" borderId="8" xfId="0" quotePrefix="1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9" fillId="0" borderId="2" xfId="0" applyNumberFormat="1" applyFont="1" applyBorder="1" applyAlignment="1">
      <alignment horizontal="right"/>
    </xf>
    <xf numFmtId="4" fontId="14" fillId="3" borderId="5" xfId="0" applyNumberFormat="1" applyFont="1" applyFill="1" applyBorder="1" applyAlignment="1">
      <alignment vertical="center"/>
    </xf>
    <xf numFmtId="4" fontId="9" fillId="3" borderId="2" xfId="0" applyNumberFormat="1" applyFont="1" applyFill="1" applyBorder="1" applyAlignment="1">
      <alignment horizontal="right"/>
    </xf>
    <xf numFmtId="4" fontId="11" fillId="3" borderId="3" xfId="0" applyNumberFormat="1" applyFont="1" applyFill="1" applyBorder="1" applyAlignment="1">
      <alignment horizontal="left" vertical="center"/>
    </xf>
    <xf numFmtId="4" fontId="9" fillId="3" borderId="2" xfId="0" applyNumberFormat="1" applyFont="1" applyFill="1" applyBorder="1" applyAlignment="1">
      <alignment horizontal="right" wrapText="1"/>
    </xf>
    <xf numFmtId="4" fontId="0" fillId="4" borderId="2" xfId="0" applyNumberFormat="1" applyFill="1" applyBorder="1"/>
    <xf numFmtId="4" fontId="4" fillId="2" borderId="4" xfId="0" applyNumberFormat="1" applyFont="1" applyFill="1" applyBorder="1" applyAlignment="1">
      <alignment horizontal="center" vertical="center" wrapText="1"/>
    </xf>
    <xf numFmtId="4" fontId="16" fillId="2" borderId="4" xfId="0" applyNumberFormat="1" applyFont="1" applyFill="1" applyBorder="1" applyAlignment="1">
      <alignment horizontal="center" vertical="center"/>
    </xf>
    <xf numFmtId="4" fontId="22" fillId="2" borderId="0" xfId="0" applyNumberFormat="1" applyFont="1" applyFill="1" applyAlignment="1">
      <alignment horizontal="right" vertical="center"/>
    </xf>
    <xf numFmtId="4" fontId="9" fillId="0" borderId="2" xfId="0" quotePrefix="1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4" fontId="14" fillId="0" borderId="2" xfId="0" applyNumberFormat="1" applyFont="1" applyBorder="1" applyAlignment="1">
      <alignment vertic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left"/>
    </xf>
    <xf numFmtId="4" fontId="36" fillId="3" borderId="2" xfId="0" applyNumberFormat="1" applyFont="1" applyFill="1" applyBorder="1" applyAlignment="1">
      <alignment wrapText="1"/>
    </xf>
    <xf numFmtId="4" fontId="31" fillId="3" borderId="2" xfId="0" applyNumberFormat="1" applyFont="1" applyFill="1" applyBorder="1" applyAlignment="1">
      <alignment horizontal="right"/>
    </xf>
    <xf numFmtId="4" fontId="33" fillId="3" borderId="2" xfId="0" applyNumberFormat="1" applyFont="1" applyFill="1" applyBorder="1" applyAlignment="1">
      <alignment horizontal="right"/>
    </xf>
    <xf numFmtId="4" fontId="6" fillId="3" borderId="2" xfId="0" applyNumberFormat="1" applyFont="1" applyFill="1" applyBorder="1" applyAlignment="1">
      <alignment horizontal="right"/>
    </xf>
    <xf numFmtId="4" fontId="17" fillId="0" borderId="2" xfId="0" applyNumberFormat="1" applyFont="1" applyBorder="1" applyAlignment="1">
      <alignment horizontal="right" wrapText="1"/>
    </xf>
    <xf numFmtId="4" fontId="17" fillId="0" borderId="2" xfId="0" applyNumberFormat="1" applyFont="1" applyBorder="1" applyAlignment="1">
      <alignment horizontal="right" vertical="center" wrapText="1"/>
    </xf>
    <xf numFmtId="4" fontId="17" fillId="0" borderId="3" xfId="0" applyNumberFormat="1" applyFont="1" applyBorder="1" applyAlignment="1">
      <alignment horizontal="right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2" borderId="3" xfId="0" applyNumberFormat="1" applyFont="1" applyFill="1" applyBorder="1" applyAlignment="1">
      <alignment wrapText="1"/>
    </xf>
    <xf numFmtId="4" fontId="9" fillId="2" borderId="2" xfId="0" applyNumberFormat="1" applyFont="1" applyFill="1" applyBorder="1" applyAlignment="1">
      <alignment horizontal="right" vertical="center" wrapText="1"/>
    </xf>
    <xf numFmtId="4" fontId="13" fillId="0" borderId="3" xfId="0" applyNumberFormat="1" applyFont="1" applyBorder="1" applyAlignment="1">
      <alignment wrapText="1"/>
    </xf>
    <xf numFmtId="4" fontId="5" fillId="2" borderId="2" xfId="0" applyNumberFormat="1" applyFont="1" applyFill="1" applyBorder="1" applyAlignment="1">
      <alignment horizontal="right" wrapText="1"/>
    </xf>
    <xf numFmtId="4" fontId="12" fillId="0" borderId="3" xfId="0" applyNumberFormat="1" applyFont="1" applyBorder="1" applyAlignment="1">
      <alignment wrapText="1"/>
    </xf>
    <xf numFmtId="4" fontId="9" fillId="2" borderId="2" xfId="0" applyNumberFormat="1" applyFont="1" applyFill="1" applyBorder="1" applyAlignment="1">
      <alignment horizontal="right" wrapText="1"/>
    </xf>
    <xf numFmtId="4" fontId="26" fillId="2" borderId="2" xfId="0" applyNumberFormat="1" applyFont="1" applyFill="1" applyBorder="1" applyAlignment="1">
      <alignment horizontal="right" wrapText="1"/>
    </xf>
    <xf numFmtId="4" fontId="25" fillId="0" borderId="3" xfId="0" applyNumberFormat="1" applyFont="1" applyBorder="1" applyAlignment="1">
      <alignment wrapText="1"/>
    </xf>
    <xf numFmtId="4" fontId="24" fillId="0" borderId="3" xfId="0" applyNumberFormat="1" applyFont="1" applyBorder="1" applyAlignment="1">
      <alignment wrapText="1"/>
    </xf>
    <xf numFmtId="4" fontId="33" fillId="2" borderId="2" xfId="0" applyNumberFormat="1" applyFont="1" applyFill="1" applyBorder="1" applyAlignment="1">
      <alignment horizontal="right" wrapText="1"/>
    </xf>
    <xf numFmtId="4" fontId="27" fillId="0" borderId="3" xfId="0" applyNumberFormat="1" applyFont="1" applyBorder="1" applyAlignment="1">
      <alignment wrapText="1"/>
    </xf>
    <xf numFmtId="4" fontId="27" fillId="0" borderId="3" xfId="0" applyNumberFormat="1" applyFont="1" applyBorder="1" applyAlignment="1">
      <alignment horizontal="right" wrapText="1"/>
    </xf>
    <xf numFmtId="4" fontId="14" fillId="2" borderId="2" xfId="0" quotePrefix="1" applyNumberFormat="1" applyFont="1" applyFill="1" applyBorder="1" applyAlignment="1">
      <alignment horizontal="left" vertical="center"/>
    </xf>
    <xf numFmtId="4" fontId="32" fillId="2" borderId="2" xfId="0" quotePrefix="1" applyNumberFormat="1" applyFont="1" applyFill="1" applyBorder="1" applyAlignment="1">
      <alignment horizontal="left" vertical="center"/>
    </xf>
    <xf numFmtId="1" fontId="10" fillId="0" borderId="2" xfId="0" applyNumberFormat="1" applyFont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/>
    </xf>
    <xf numFmtId="4" fontId="9" fillId="3" borderId="2" xfId="0" quotePrefix="1" applyNumberFormat="1" applyFont="1" applyFill="1" applyBorder="1" applyAlignment="1">
      <alignment horizontal="left" vertical="center" wrapText="1"/>
    </xf>
    <xf numFmtId="4" fontId="9" fillId="3" borderId="2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wrapText="1"/>
    </xf>
    <xf numFmtId="4" fontId="11" fillId="0" borderId="3" xfId="0" applyNumberFormat="1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vertical="center" wrapText="1"/>
    </xf>
    <xf numFmtId="4" fontId="9" fillId="3" borderId="3" xfId="0" quotePrefix="1" applyNumberFormat="1" applyFont="1" applyFill="1" applyBorder="1" applyAlignment="1">
      <alignment horizontal="left" wrapText="1"/>
    </xf>
    <xf numFmtId="4" fontId="9" fillId="3" borderId="5" xfId="0" applyNumberFormat="1" applyFont="1" applyFill="1" applyBorder="1" applyAlignment="1">
      <alignment horizontal="left" wrapText="1"/>
    </xf>
    <xf numFmtId="4" fontId="9" fillId="3" borderId="1" xfId="0" applyNumberFormat="1" applyFont="1" applyFill="1" applyBorder="1" applyAlignment="1">
      <alignment horizontal="left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horizontal="left" vertical="center" wrapText="1"/>
    </xf>
    <xf numFmtId="4" fontId="9" fillId="0" borderId="2" xfId="0" quotePrefix="1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11" fillId="0" borderId="3" xfId="0" quotePrefix="1" applyNumberFormat="1" applyFont="1" applyBorder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4" fontId="11" fillId="3" borderId="3" xfId="0" applyNumberFormat="1" applyFont="1" applyFill="1" applyBorder="1" applyAlignment="1">
      <alignment horizontal="left" vertical="center" wrapText="1"/>
    </xf>
    <xf numFmtId="4" fontId="14" fillId="3" borderId="5" xfId="0" applyNumberFormat="1" applyFont="1" applyFill="1" applyBorder="1" applyAlignment="1">
      <alignment vertical="center" wrapText="1"/>
    </xf>
    <xf numFmtId="4" fontId="14" fillId="3" borderId="5" xfId="0" applyNumberFormat="1" applyFont="1" applyFill="1" applyBorder="1" applyAlignment="1">
      <alignment vertical="center"/>
    </xf>
    <xf numFmtId="4" fontId="11" fillId="0" borderId="3" xfId="0" quotePrefix="1" applyNumberFormat="1" applyFont="1" applyBorder="1" applyAlignment="1">
      <alignment horizontal="left" vertical="center" wrapText="1"/>
    </xf>
    <xf numFmtId="4" fontId="11" fillId="3" borderId="3" xfId="0" quotePrefix="1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9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wrapText="1"/>
    </xf>
    <xf numFmtId="1" fontId="10" fillId="0" borderId="3" xfId="0" applyNumberFormat="1" applyFont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2">
    <cellStyle name="Normal" xfId="0" builtinId="0"/>
    <cellStyle name="Obično_List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67A7-A89C-485E-ABC2-4980BE1A8FD4}">
  <dimension ref="A1:A8"/>
  <sheetViews>
    <sheetView workbookViewId="0"/>
  </sheetViews>
  <sheetFormatPr defaultRowHeight="15"/>
  <cols>
    <col min="1" max="1" width="103" customWidth="1"/>
  </cols>
  <sheetData>
    <row r="1" spans="1:1" ht="148.5">
      <c r="A1" s="45" t="s">
        <v>81</v>
      </c>
    </row>
    <row r="2" spans="1:1" ht="18">
      <c r="A2" s="46"/>
    </row>
    <row r="3" spans="1:1" ht="18">
      <c r="A3" s="46"/>
    </row>
    <row r="4" spans="1:1">
      <c r="A4" s="47" t="s">
        <v>82</v>
      </c>
    </row>
    <row r="7" spans="1:1">
      <c r="A7" s="48" t="s">
        <v>65</v>
      </c>
    </row>
    <row r="8" spans="1:1">
      <c r="A8" s="49" t="s">
        <v>66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V33"/>
  <sheetViews>
    <sheetView topLeftCell="A13" workbookViewId="0">
      <selection activeCell="K25" sqref="K25"/>
    </sheetView>
  </sheetViews>
  <sheetFormatPr defaultColWidth="9" defaultRowHeight="15"/>
  <cols>
    <col min="6" max="7" width="25.28515625" customWidth="1"/>
    <col min="8" max="8" width="23.28515625" customWidth="1"/>
    <col min="9" max="9" width="23.5703125" customWidth="1"/>
    <col min="10" max="11" width="25.28515625" customWidth="1"/>
    <col min="12" max="13" width="15.7109375" customWidth="1"/>
    <col min="14" max="14" width="25.28515625" customWidth="1"/>
  </cols>
  <sheetData>
    <row r="2" spans="2:14" ht="15" customHeight="1">
      <c r="C2" s="133"/>
      <c r="D2" s="133"/>
      <c r="E2" s="133"/>
      <c r="F2" s="133"/>
    </row>
    <row r="3" spans="2:14">
      <c r="C3" s="133"/>
      <c r="D3" s="133"/>
      <c r="E3" s="133"/>
      <c r="F3" s="133"/>
    </row>
    <row r="5" spans="2:14" ht="42" customHeight="1"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35"/>
    </row>
    <row r="6" spans="2:14" ht="18" customHeight="1"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2"/>
    </row>
    <row r="7" spans="2:14" ht="15.75" customHeight="1">
      <c r="B7" s="154" t="s">
        <v>0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36"/>
    </row>
    <row r="8" spans="2:14" ht="18"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3"/>
    </row>
    <row r="9" spans="2:14" ht="18" customHeight="1"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4"/>
    </row>
    <row r="10" spans="2:14" ht="18" customHeight="1"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4"/>
    </row>
    <row r="11" spans="2:14" ht="18" customHeight="1">
      <c r="B11" s="155" t="s">
        <v>1</v>
      </c>
      <c r="C11" s="155"/>
      <c r="D11" s="155"/>
      <c r="E11" s="155"/>
      <c r="F11" s="155"/>
      <c r="G11" s="31"/>
      <c r="H11" s="32"/>
      <c r="I11" s="32"/>
      <c r="J11" s="32"/>
      <c r="K11" s="32"/>
      <c r="L11" s="51"/>
      <c r="M11" s="51"/>
    </row>
    <row r="12" spans="2:14" ht="25.5">
      <c r="B12" s="156" t="s">
        <v>2</v>
      </c>
      <c r="C12" s="157"/>
      <c r="D12" s="157"/>
      <c r="E12" s="157"/>
      <c r="F12" s="157"/>
      <c r="G12" s="38" t="s">
        <v>85</v>
      </c>
      <c r="H12" s="38" t="s">
        <v>86</v>
      </c>
      <c r="I12" s="38" t="s">
        <v>83</v>
      </c>
      <c r="J12" s="38" t="s">
        <v>67</v>
      </c>
      <c r="K12" s="38" t="s">
        <v>84</v>
      </c>
    </row>
    <row r="13" spans="2:14">
      <c r="B13" s="158">
        <v>1</v>
      </c>
      <c r="C13" s="158"/>
      <c r="D13" s="158"/>
      <c r="E13" s="158"/>
      <c r="F13" s="159"/>
      <c r="G13" s="128">
        <v>2</v>
      </c>
      <c r="H13" s="129">
        <v>3</v>
      </c>
      <c r="I13" s="129">
        <v>4</v>
      </c>
      <c r="J13" s="129">
        <v>5</v>
      </c>
      <c r="K13" s="129">
        <v>6</v>
      </c>
      <c r="L13" s="91"/>
      <c r="M13" s="91"/>
    </row>
    <row r="14" spans="2:14">
      <c r="B14" s="134" t="s">
        <v>3</v>
      </c>
      <c r="C14" s="135"/>
      <c r="D14" s="135"/>
      <c r="E14" s="135"/>
      <c r="F14" s="148"/>
      <c r="G14" s="92">
        <v>42707.33</v>
      </c>
      <c r="H14" s="92">
        <v>62302</v>
      </c>
      <c r="I14" s="75">
        <v>62402</v>
      </c>
      <c r="J14" s="75">
        <v>62402</v>
      </c>
      <c r="K14" s="75">
        <v>62402</v>
      </c>
      <c r="L14" s="91"/>
      <c r="M14" s="91"/>
    </row>
    <row r="15" spans="2:14">
      <c r="B15" s="147" t="s">
        <v>4</v>
      </c>
      <c r="C15" s="148"/>
      <c r="D15" s="148"/>
      <c r="E15" s="148"/>
      <c r="F15" s="148"/>
      <c r="G15" s="92">
        <v>0</v>
      </c>
      <c r="H15" s="92">
        <v>0</v>
      </c>
      <c r="I15" s="85">
        <v>0</v>
      </c>
      <c r="J15" s="85">
        <v>0</v>
      </c>
      <c r="K15" s="85">
        <v>0</v>
      </c>
      <c r="L15" s="91"/>
      <c r="M15" s="91"/>
    </row>
    <row r="16" spans="2:14">
      <c r="B16" s="149" t="s">
        <v>5</v>
      </c>
      <c r="C16" s="150"/>
      <c r="D16" s="150"/>
      <c r="E16" s="150"/>
      <c r="F16" s="151"/>
      <c r="G16" s="94">
        <f>G14+G15</f>
        <v>42707.33</v>
      </c>
      <c r="H16" s="94">
        <f>H14+H15</f>
        <v>62302</v>
      </c>
      <c r="I16" s="81">
        <f>I14+I15</f>
        <v>62402</v>
      </c>
      <c r="J16" s="81">
        <f>J14+J15</f>
        <v>62402</v>
      </c>
      <c r="K16" s="81">
        <f>K14+K15</f>
        <v>62402</v>
      </c>
      <c r="L16" s="91"/>
      <c r="M16" s="91"/>
    </row>
    <row r="17" spans="1:48">
      <c r="B17" s="152" t="s">
        <v>6</v>
      </c>
      <c r="C17" s="135"/>
      <c r="D17" s="135"/>
      <c r="E17" s="135"/>
      <c r="F17" s="135"/>
      <c r="G17" s="92">
        <v>31616.39</v>
      </c>
      <c r="H17" s="92">
        <v>50402</v>
      </c>
      <c r="I17" s="75">
        <v>49902</v>
      </c>
      <c r="J17" s="75">
        <v>49902</v>
      </c>
      <c r="K17" s="75">
        <v>49902</v>
      </c>
      <c r="L17" s="91"/>
      <c r="M17" s="91"/>
    </row>
    <row r="18" spans="1:48">
      <c r="B18" s="147" t="s">
        <v>7</v>
      </c>
      <c r="C18" s="148"/>
      <c r="D18" s="148"/>
      <c r="E18" s="148"/>
      <c r="F18" s="148"/>
      <c r="G18" s="92">
        <v>11325.35</v>
      </c>
      <c r="H18" s="92">
        <v>11900</v>
      </c>
      <c r="I18" s="75">
        <v>12500</v>
      </c>
      <c r="J18" s="75">
        <v>12500</v>
      </c>
      <c r="K18" s="75">
        <v>12500</v>
      </c>
      <c r="L18" s="91"/>
      <c r="M18" s="91"/>
    </row>
    <row r="19" spans="1:48">
      <c r="B19" s="95" t="s">
        <v>8</v>
      </c>
      <c r="C19" s="93"/>
      <c r="D19" s="93"/>
      <c r="E19" s="93"/>
      <c r="F19" s="93"/>
      <c r="G19" s="94">
        <v>42941.74</v>
      </c>
      <c r="H19" s="94">
        <f>H17+H18</f>
        <v>62302</v>
      </c>
      <c r="I19" s="81">
        <v>62402</v>
      </c>
      <c r="J19" s="81">
        <v>62402</v>
      </c>
      <c r="K19" s="81">
        <v>62402</v>
      </c>
      <c r="L19" s="91"/>
      <c r="M19" s="91"/>
    </row>
    <row r="20" spans="1:48">
      <c r="B20" s="153" t="s">
        <v>9</v>
      </c>
      <c r="C20" s="150"/>
      <c r="D20" s="150"/>
      <c r="E20" s="150"/>
      <c r="F20" s="150"/>
      <c r="G20" s="96">
        <f>G16-G19</f>
        <v>-234.40999999999622</v>
      </c>
      <c r="H20" s="96">
        <v>0</v>
      </c>
      <c r="I20" s="97">
        <f>I16-I19</f>
        <v>0</v>
      </c>
      <c r="J20" s="97">
        <f>J16-J19</f>
        <v>0</v>
      </c>
      <c r="K20" s="97">
        <f>K16-K19</f>
        <v>0</v>
      </c>
      <c r="L20" s="91"/>
      <c r="M20" s="91"/>
    </row>
    <row r="21" spans="1:48" ht="18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40"/>
      <c r="M21" s="140"/>
      <c r="N21" s="37"/>
    </row>
    <row r="22" spans="1:48" ht="18" customHeight="1">
      <c r="B22" s="141" t="s">
        <v>10</v>
      </c>
      <c r="C22" s="141"/>
      <c r="D22" s="141"/>
      <c r="E22" s="141"/>
      <c r="F22" s="141"/>
      <c r="G22" s="98"/>
      <c r="H22" s="99"/>
      <c r="I22" s="99"/>
      <c r="J22" s="99"/>
      <c r="K22" s="99"/>
      <c r="L22" s="100"/>
      <c r="M22" s="100"/>
      <c r="N22" s="37"/>
    </row>
    <row r="23" spans="1:48" ht="25.5">
      <c r="B23" s="142" t="s">
        <v>2</v>
      </c>
      <c r="C23" s="143"/>
      <c r="D23" s="143"/>
      <c r="E23" s="143"/>
      <c r="F23" s="143"/>
      <c r="G23" s="101" t="s">
        <v>85</v>
      </c>
      <c r="H23" s="101" t="s">
        <v>86</v>
      </c>
      <c r="I23" s="101" t="s">
        <v>83</v>
      </c>
      <c r="J23" s="101" t="s">
        <v>67</v>
      </c>
      <c r="K23" s="101" t="s">
        <v>84</v>
      </c>
      <c r="L23" s="91"/>
      <c r="M23" s="91"/>
    </row>
    <row r="24" spans="1:48">
      <c r="B24" s="144">
        <v>1</v>
      </c>
      <c r="C24" s="145"/>
      <c r="D24" s="145"/>
      <c r="E24" s="145"/>
      <c r="F24" s="145"/>
      <c r="G24" s="130">
        <v>2</v>
      </c>
      <c r="H24" s="129">
        <v>3</v>
      </c>
      <c r="I24" s="129">
        <v>4</v>
      </c>
      <c r="J24" s="129">
        <v>5</v>
      </c>
      <c r="K24" s="129">
        <v>6</v>
      </c>
      <c r="L24" s="91"/>
      <c r="M24" s="91"/>
    </row>
    <row r="25" spans="1:48" ht="15.75" customHeight="1">
      <c r="B25" s="134" t="s">
        <v>11</v>
      </c>
      <c r="C25" s="146"/>
      <c r="D25" s="146"/>
      <c r="E25" s="146"/>
      <c r="F25" s="146"/>
      <c r="G25" s="102">
        <v>0</v>
      </c>
      <c r="H25" s="92">
        <v>0</v>
      </c>
      <c r="I25" s="92">
        <v>0</v>
      </c>
      <c r="J25" s="92">
        <v>0</v>
      </c>
      <c r="K25" s="92">
        <v>0</v>
      </c>
      <c r="L25" s="91"/>
      <c r="M25" s="91"/>
    </row>
    <row r="26" spans="1:48">
      <c r="B26" s="134" t="s">
        <v>12</v>
      </c>
      <c r="C26" s="135"/>
      <c r="D26" s="135"/>
      <c r="E26" s="135"/>
      <c r="F26" s="135"/>
      <c r="G26" s="103">
        <v>0</v>
      </c>
      <c r="H26" s="92">
        <v>0</v>
      </c>
      <c r="I26" s="92">
        <v>0</v>
      </c>
      <c r="J26" s="92">
        <v>0</v>
      </c>
      <c r="K26" s="92">
        <v>0</v>
      </c>
      <c r="L26" s="91"/>
      <c r="M26" s="91"/>
    </row>
    <row r="27" spans="1:48" ht="15" customHeight="1">
      <c r="B27" s="136" t="s">
        <v>13</v>
      </c>
      <c r="C27" s="137"/>
      <c r="D27" s="137"/>
      <c r="E27" s="137"/>
      <c r="F27" s="138"/>
      <c r="G27" s="96">
        <v>0</v>
      </c>
      <c r="H27" s="104">
        <v>0</v>
      </c>
      <c r="I27" s="104">
        <v>0</v>
      </c>
      <c r="J27" s="104">
        <v>0</v>
      </c>
      <c r="K27" s="104">
        <v>0</v>
      </c>
      <c r="L27" s="91"/>
      <c r="M27" s="91"/>
    </row>
    <row r="28" spans="1:48" s="29" customFormat="1" ht="15" customHeight="1">
      <c r="A28"/>
      <c r="B28" s="134" t="s">
        <v>14</v>
      </c>
      <c r="C28" s="135"/>
      <c r="D28" s="135"/>
      <c r="E28" s="135"/>
      <c r="F28" s="135"/>
      <c r="G28" s="103">
        <v>0</v>
      </c>
      <c r="H28" s="92"/>
      <c r="I28" s="92">
        <v>0</v>
      </c>
      <c r="J28" s="92">
        <v>0</v>
      </c>
      <c r="K28" s="92">
        <v>0</v>
      </c>
      <c r="L28" s="91"/>
      <c r="M28" s="91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</row>
    <row r="29" spans="1:48" s="29" customFormat="1" ht="15" customHeight="1">
      <c r="A29"/>
      <c r="B29" s="134" t="s">
        <v>15</v>
      </c>
      <c r="C29" s="135"/>
      <c r="D29" s="135"/>
      <c r="E29" s="135"/>
      <c r="F29" s="135"/>
      <c r="G29" s="103">
        <v>0</v>
      </c>
      <c r="H29" s="92"/>
      <c r="I29" s="92">
        <v>0</v>
      </c>
      <c r="J29" s="92">
        <v>0</v>
      </c>
      <c r="K29" s="92">
        <v>0</v>
      </c>
      <c r="L29" s="91"/>
      <c r="M29" s="91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</row>
    <row r="30" spans="1:48" s="30" customFormat="1">
      <c r="A30" s="33"/>
      <c r="B30" s="136" t="s">
        <v>16</v>
      </c>
      <c r="C30" s="137"/>
      <c r="D30" s="137"/>
      <c r="E30" s="137"/>
      <c r="F30" s="138"/>
      <c r="G30" s="96">
        <v>0</v>
      </c>
      <c r="H30" s="104">
        <v>0</v>
      </c>
      <c r="I30" s="104">
        <v>0</v>
      </c>
      <c r="J30" s="104">
        <v>0</v>
      </c>
      <c r="K30" s="104">
        <v>0</v>
      </c>
      <c r="L30" s="105"/>
      <c r="M30" s="105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</row>
    <row r="31" spans="1:48" ht="15.75">
      <c r="B31" s="131" t="s">
        <v>17</v>
      </c>
      <c r="C31" s="132"/>
      <c r="D31" s="132"/>
      <c r="E31" s="132"/>
      <c r="F31" s="132"/>
      <c r="G31" s="106">
        <v>6495</v>
      </c>
      <c r="H31" s="107">
        <v>0</v>
      </c>
      <c r="I31" s="108">
        <v>0</v>
      </c>
      <c r="J31" s="109">
        <v>0</v>
      </c>
      <c r="K31" s="109">
        <v>0</v>
      </c>
      <c r="L31" s="91"/>
      <c r="M31" s="91"/>
    </row>
    <row r="33" spans="2:13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</row>
  </sheetData>
  <mergeCells count="27">
    <mergeCell ref="B5:M5"/>
    <mergeCell ref="B6:M6"/>
    <mergeCell ref="B7:M7"/>
    <mergeCell ref="B8:M8"/>
    <mergeCell ref="B9:M9"/>
    <mergeCell ref="B20:F20"/>
    <mergeCell ref="B10:M10"/>
    <mergeCell ref="B11:F11"/>
    <mergeCell ref="B12:F12"/>
    <mergeCell ref="B13:F13"/>
    <mergeCell ref="B14:F14"/>
    <mergeCell ref="B31:F31"/>
    <mergeCell ref="C2:F3"/>
    <mergeCell ref="B26:F26"/>
    <mergeCell ref="B27:F27"/>
    <mergeCell ref="B28:F28"/>
    <mergeCell ref="B29:F29"/>
    <mergeCell ref="B30:F30"/>
    <mergeCell ref="B21:M21"/>
    <mergeCell ref="B22:F22"/>
    <mergeCell ref="B23:F23"/>
    <mergeCell ref="B24:F24"/>
    <mergeCell ref="B25:F25"/>
    <mergeCell ref="B15:F15"/>
    <mergeCell ref="B16:F16"/>
    <mergeCell ref="B17:F17"/>
    <mergeCell ref="B18:F18"/>
  </mergeCells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9"/>
  <sheetViews>
    <sheetView workbookViewId="0">
      <selection activeCell="L9" sqref="L9"/>
    </sheetView>
  </sheetViews>
  <sheetFormatPr defaultColWidth="8.85546875" defaultRowHeight="15"/>
  <cols>
    <col min="1" max="1" width="5.7109375" customWidth="1"/>
    <col min="2" max="2" width="39.5703125" customWidth="1"/>
    <col min="3" max="3" width="23.7109375" customWidth="1"/>
    <col min="4" max="4" width="15.140625" customWidth="1"/>
    <col min="5" max="5" width="23.7109375" customWidth="1"/>
    <col min="6" max="6" width="18.42578125" customWidth="1"/>
    <col min="7" max="7" width="25.42578125" style="65" customWidth="1"/>
  </cols>
  <sheetData>
    <row r="1" spans="1:7">
      <c r="C1" s="57" t="s">
        <v>70</v>
      </c>
      <c r="D1" s="57"/>
      <c r="E1" s="57"/>
    </row>
    <row r="3" spans="1:7" ht="38.25">
      <c r="A3" s="161" t="s">
        <v>2</v>
      </c>
      <c r="B3" s="162"/>
      <c r="C3" s="52" t="s">
        <v>85</v>
      </c>
      <c r="D3" s="52" t="s">
        <v>86</v>
      </c>
      <c r="E3" s="52" t="s">
        <v>83</v>
      </c>
      <c r="F3" s="52" t="s">
        <v>67</v>
      </c>
      <c r="G3" s="66" t="s">
        <v>84</v>
      </c>
    </row>
    <row r="4" spans="1:7">
      <c r="A4" s="26">
        <v>1</v>
      </c>
      <c r="B4" s="27"/>
      <c r="C4" s="8">
        <v>2</v>
      </c>
      <c r="D4" s="8">
        <v>3</v>
      </c>
      <c r="E4" s="8">
        <v>4</v>
      </c>
      <c r="F4" s="8">
        <v>5</v>
      </c>
      <c r="G4" s="67">
        <v>6</v>
      </c>
    </row>
    <row r="5" spans="1:7">
      <c r="A5" s="11"/>
      <c r="B5" s="11" t="s">
        <v>18</v>
      </c>
      <c r="C5" s="42">
        <v>42707</v>
      </c>
      <c r="D5" s="82">
        <v>62302</v>
      </c>
      <c r="E5" s="75">
        <f>E12+E10+E8+E7</f>
        <v>62402</v>
      </c>
      <c r="F5" s="75">
        <f>F12+F10+F8+F7</f>
        <v>62402</v>
      </c>
      <c r="G5" s="75">
        <f>G12+G10+G8+G7</f>
        <v>62402</v>
      </c>
    </row>
    <row r="6" spans="1:7">
      <c r="A6" s="11">
        <v>6</v>
      </c>
      <c r="B6" s="11" t="s">
        <v>19</v>
      </c>
      <c r="C6" s="23">
        <f>C7+C8+C10+C12</f>
        <v>42707.33</v>
      </c>
      <c r="D6" s="53"/>
      <c r="E6" s="75">
        <v>62402</v>
      </c>
      <c r="F6" s="75">
        <v>62402</v>
      </c>
      <c r="G6" s="75">
        <v>62402</v>
      </c>
    </row>
    <row r="7" spans="1:7" ht="38.25">
      <c r="A7" s="68">
        <v>6362</v>
      </c>
      <c r="B7" s="68" t="s">
        <v>100</v>
      </c>
      <c r="C7" s="42">
        <v>8516.41</v>
      </c>
      <c r="D7" s="82">
        <v>8300</v>
      </c>
      <c r="E7" s="75">
        <v>8300</v>
      </c>
      <c r="F7" s="75">
        <v>8300</v>
      </c>
      <c r="G7" s="75">
        <v>8300</v>
      </c>
    </row>
    <row r="8" spans="1:7">
      <c r="A8" s="16">
        <v>64</v>
      </c>
      <c r="B8" s="39" t="s">
        <v>20</v>
      </c>
      <c r="C8" s="12">
        <v>0.56000000000000005</v>
      </c>
      <c r="D8" s="83">
        <v>2</v>
      </c>
      <c r="E8" s="75">
        <v>2</v>
      </c>
      <c r="F8" s="75">
        <v>2</v>
      </c>
      <c r="G8" s="75">
        <v>2</v>
      </c>
    </row>
    <row r="9" spans="1:7">
      <c r="A9" s="15">
        <v>6429</v>
      </c>
      <c r="B9" s="79" t="s">
        <v>98</v>
      </c>
      <c r="C9" s="14">
        <v>0.56000000000000005</v>
      </c>
      <c r="D9" s="84">
        <v>2</v>
      </c>
      <c r="E9" s="85">
        <v>2</v>
      </c>
      <c r="F9" s="85">
        <v>2</v>
      </c>
      <c r="G9" s="85">
        <v>2</v>
      </c>
    </row>
    <row r="10" spans="1:7">
      <c r="A10" s="16">
        <v>65</v>
      </c>
      <c r="B10" s="78" t="s">
        <v>95</v>
      </c>
      <c r="C10" s="12">
        <v>3006.49</v>
      </c>
      <c r="D10" s="83">
        <v>4000</v>
      </c>
      <c r="E10" s="75">
        <v>4000</v>
      </c>
      <c r="F10" s="75">
        <v>4000</v>
      </c>
      <c r="G10" s="75">
        <v>4000</v>
      </c>
    </row>
    <row r="11" spans="1:7">
      <c r="A11" s="15">
        <v>6526</v>
      </c>
      <c r="B11" s="59" t="s">
        <v>99</v>
      </c>
      <c r="C11" s="14">
        <v>3006.49</v>
      </c>
      <c r="D11" s="84">
        <v>4000</v>
      </c>
      <c r="E11" s="85">
        <v>4000</v>
      </c>
      <c r="F11" s="85">
        <v>4000</v>
      </c>
      <c r="G11" s="85">
        <v>4000</v>
      </c>
    </row>
    <row r="12" spans="1:7">
      <c r="A12" s="16">
        <v>67</v>
      </c>
      <c r="B12" s="39" t="s">
        <v>21</v>
      </c>
      <c r="C12" s="12">
        <v>31183.87</v>
      </c>
      <c r="D12" s="83">
        <f>D13+D14</f>
        <v>50000</v>
      </c>
      <c r="E12" s="75">
        <f>E13+E14</f>
        <v>50100</v>
      </c>
      <c r="F12" s="75">
        <f>F13+F14</f>
        <v>50100</v>
      </c>
      <c r="G12" s="75">
        <f>G13+G14</f>
        <v>50100</v>
      </c>
    </row>
    <row r="13" spans="1:7" ht="25.5">
      <c r="A13" s="15">
        <v>6711</v>
      </c>
      <c r="B13" s="40" t="s">
        <v>22</v>
      </c>
      <c r="C13" s="14">
        <v>24357.98</v>
      </c>
      <c r="D13" s="84">
        <v>45800</v>
      </c>
      <c r="E13" s="85">
        <v>45900</v>
      </c>
      <c r="F13" s="85">
        <v>45900</v>
      </c>
      <c r="G13" s="85">
        <v>45900</v>
      </c>
    </row>
    <row r="14" spans="1:7" ht="25.5">
      <c r="A14" s="15">
        <v>6712</v>
      </c>
      <c r="B14" s="40" t="s">
        <v>23</v>
      </c>
      <c r="C14" s="14">
        <v>6825.89</v>
      </c>
      <c r="D14" s="84">
        <v>4200</v>
      </c>
      <c r="E14" s="86">
        <v>4200</v>
      </c>
      <c r="F14" s="86">
        <v>4200</v>
      </c>
      <c r="G14" s="86">
        <v>4200</v>
      </c>
    </row>
    <row r="15" spans="1:7">
      <c r="A15" s="28"/>
      <c r="B15" s="28"/>
      <c r="C15" s="87"/>
      <c r="D15" s="87"/>
      <c r="E15" s="88"/>
      <c r="F15" s="88"/>
      <c r="G15" s="88"/>
    </row>
    <row r="16" spans="1:7" ht="38.25">
      <c r="A16" s="163" t="s">
        <v>2</v>
      </c>
      <c r="B16" s="164"/>
      <c r="C16" s="89" t="s">
        <v>85</v>
      </c>
      <c r="D16" s="89" t="s">
        <v>86</v>
      </c>
      <c r="E16" s="90" t="s">
        <v>83</v>
      </c>
      <c r="F16" s="52" t="s">
        <v>67</v>
      </c>
      <c r="G16" s="66" t="s">
        <v>84</v>
      </c>
    </row>
    <row r="17" spans="1:7">
      <c r="A17" s="50">
        <v>1</v>
      </c>
      <c r="B17" s="7"/>
      <c r="C17" s="67">
        <v>2</v>
      </c>
      <c r="D17" s="67">
        <v>3</v>
      </c>
      <c r="E17" s="67">
        <v>4</v>
      </c>
      <c r="F17" s="67">
        <v>4</v>
      </c>
      <c r="G17" s="67">
        <v>4</v>
      </c>
    </row>
    <row r="18" spans="1:7">
      <c r="A18" s="11"/>
      <c r="B18" s="11" t="s">
        <v>24</v>
      </c>
      <c r="C18" s="42">
        <f>C19+C24+C35+C37</f>
        <v>38413.39</v>
      </c>
      <c r="D18" s="64">
        <f>D19+D24+D35+D37</f>
        <v>62302</v>
      </c>
      <c r="E18" s="75">
        <v>62402</v>
      </c>
      <c r="F18" s="75">
        <v>62402</v>
      </c>
      <c r="G18" s="75">
        <v>62402</v>
      </c>
    </row>
    <row r="19" spans="1:7">
      <c r="A19" s="11">
        <v>31</v>
      </c>
      <c r="B19" s="11" t="s">
        <v>25</v>
      </c>
      <c r="C19" s="12">
        <f>C23+C22+C21+C20</f>
        <v>22942.329999999998</v>
      </c>
      <c r="D19" s="62">
        <f>D20+D21+D22+D23</f>
        <v>37900</v>
      </c>
      <c r="E19" s="75">
        <f>E20+E21+E22+E23</f>
        <v>40000</v>
      </c>
      <c r="F19" s="75">
        <f>F20+F21+F22+F23</f>
        <v>40000</v>
      </c>
      <c r="G19" s="75">
        <f>G20+G21+G22+G23</f>
        <v>40000</v>
      </c>
    </row>
    <row r="20" spans="1:7">
      <c r="A20" s="13">
        <v>3111</v>
      </c>
      <c r="B20" s="13" t="s">
        <v>26</v>
      </c>
      <c r="C20" s="14">
        <v>13640.71</v>
      </c>
      <c r="D20" s="63">
        <v>20000</v>
      </c>
      <c r="E20" s="85">
        <v>33000</v>
      </c>
      <c r="F20" s="85">
        <v>33000</v>
      </c>
      <c r="G20" s="85">
        <v>33000</v>
      </c>
    </row>
    <row r="21" spans="1:7">
      <c r="A21" s="15">
        <v>3121</v>
      </c>
      <c r="B21" s="41" t="s">
        <v>27</v>
      </c>
      <c r="C21" s="14">
        <v>500</v>
      </c>
      <c r="D21" s="63">
        <v>4900</v>
      </c>
      <c r="E21" s="85">
        <v>1000</v>
      </c>
      <c r="F21" s="85">
        <v>1000</v>
      </c>
      <c r="G21" s="85">
        <v>1000</v>
      </c>
    </row>
    <row r="22" spans="1:7">
      <c r="A22" s="15">
        <v>3131</v>
      </c>
      <c r="B22" s="41" t="s">
        <v>28</v>
      </c>
      <c r="C22" s="14">
        <v>3840.25</v>
      </c>
      <c r="D22" s="63">
        <v>7000</v>
      </c>
      <c r="E22" s="85">
        <v>0</v>
      </c>
      <c r="F22" s="85">
        <v>0</v>
      </c>
      <c r="G22" s="85">
        <v>0</v>
      </c>
    </row>
    <row r="23" spans="1:7">
      <c r="A23" s="15">
        <v>3132</v>
      </c>
      <c r="B23" s="41" t="s">
        <v>29</v>
      </c>
      <c r="C23" s="14">
        <v>4961.37</v>
      </c>
      <c r="D23" s="63">
        <v>6000</v>
      </c>
      <c r="E23" s="85">
        <v>6000</v>
      </c>
      <c r="F23" s="85">
        <v>6000</v>
      </c>
      <c r="G23" s="85">
        <v>6000</v>
      </c>
    </row>
    <row r="24" spans="1:7">
      <c r="A24" s="16">
        <v>32</v>
      </c>
      <c r="B24" s="39" t="s">
        <v>30</v>
      </c>
      <c r="C24" s="12">
        <f>C25+C27+C29+C30+C31+C32</f>
        <v>3844.06</v>
      </c>
      <c r="D24" s="62">
        <f>D25+D27+D29+D30+D31+D32+D33+D34</f>
        <v>12102</v>
      </c>
      <c r="E24" s="75">
        <v>9802</v>
      </c>
      <c r="F24" s="75">
        <v>9802</v>
      </c>
      <c r="G24" s="75">
        <v>9802</v>
      </c>
    </row>
    <row r="25" spans="1:7">
      <c r="A25" s="15">
        <v>3211</v>
      </c>
      <c r="B25" s="40" t="s">
        <v>31</v>
      </c>
      <c r="C25" s="14"/>
      <c r="D25" s="63">
        <v>200</v>
      </c>
      <c r="E25" s="85">
        <v>200</v>
      </c>
      <c r="F25" s="85">
        <v>200</v>
      </c>
      <c r="G25" s="85">
        <v>200</v>
      </c>
    </row>
    <row r="26" spans="1:7">
      <c r="A26" s="15">
        <v>32131</v>
      </c>
      <c r="B26" s="79" t="s">
        <v>101</v>
      </c>
      <c r="C26" s="14"/>
      <c r="D26" s="63"/>
      <c r="E26" s="85">
        <v>200</v>
      </c>
      <c r="F26" s="85">
        <v>200</v>
      </c>
      <c r="G26" s="85">
        <v>200</v>
      </c>
    </row>
    <row r="27" spans="1:7">
      <c r="A27" s="15">
        <v>3221</v>
      </c>
      <c r="B27" s="41" t="s">
        <v>32</v>
      </c>
      <c r="C27" s="14">
        <v>946.63</v>
      </c>
      <c r="D27" s="63">
        <v>452</v>
      </c>
      <c r="E27" s="85">
        <v>950</v>
      </c>
      <c r="F27" s="85">
        <v>950</v>
      </c>
      <c r="G27" s="85">
        <v>950</v>
      </c>
    </row>
    <row r="28" spans="1:7">
      <c r="A28" s="15">
        <v>3225</v>
      </c>
      <c r="B28" s="59" t="s">
        <v>87</v>
      </c>
      <c r="C28" s="14">
        <v>4528.3500000000004</v>
      </c>
      <c r="D28" s="63"/>
      <c r="E28" s="85"/>
      <c r="F28" s="85"/>
      <c r="G28" s="85"/>
    </row>
    <row r="29" spans="1:7">
      <c r="A29" s="15">
        <v>3231</v>
      </c>
      <c r="B29" s="41" t="s">
        <v>33</v>
      </c>
      <c r="C29" s="14">
        <v>105.04</v>
      </c>
      <c r="D29" s="63">
        <v>350</v>
      </c>
      <c r="E29" s="85">
        <v>100</v>
      </c>
      <c r="F29" s="85">
        <v>100</v>
      </c>
      <c r="G29" s="85">
        <v>100</v>
      </c>
    </row>
    <row r="30" spans="1:7">
      <c r="A30" s="15">
        <v>3232</v>
      </c>
      <c r="B30" s="41" t="s">
        <v>34</v>
      </c>
      <c r="C30" s="14">
        <v>93.75</v>
      </c>
      <c r="D30" s="63">
        <v>500</v>
      </c>
      <c r="E30" s="85">
        <v>500</v>
      </c>
      <c r="F30" s="85">
        <v>500</v>
      </c>
      <c r="G30" s="85">
        <v>500</v>
      </c>
    </row>
    <row r="31" spans="1:7">
      <c r="A31" s="15">
        <v>3237</v>
      </c>
      <c r="B31" s="41" t="s">
        <v>35</v>
      </c>
      <c r="C31" s="14">
        <v>2400</v>
      </c>
      <c r="D31" s="63">
        <v>4500</v>
      </c>
      <c r="E31" s="85">
        <v>3000</v>
      </c>
      <c r="F31" s="85">
        <v>3000</v>
      </c>
      <c r="G31" s="85">
        <v>3000</v>
      </c>
    </row>
    <row r="32" spans="1:7">
      <c r="A32" s="15">
        <v>3238</v>
      </c>
      <c r="B32" s="41" t="s">
        <v>36</v>
      </c>
      <c r="C32" s="14">
        <v>298.64</v>
      </c>
      <c r="D32" s="63">
        <v>1300</v>
      </c>
      <c r="E32" s="85">
        <v>1400</v>
      </c>
      <c r="F32" s="85">
        <v>1400</v>
      </c>
      <c r="G32" s="85">
        <v>1400</v>
      </c>
    </row>
    <row r="33" spans="1:7">
      <c r="A33" s="15">
        <v>32931</v>
      </c>
      <c r="B33" s="41" t="s">
        <v>78</v>
      </c>
      <c r="C33" s="14"/>
      <c r="D33" s="63">
        <v>600</v>
      </c>
      <c r="E33" s="85">
        <v>600</v>
      </c>
      <c r="F33" s="85">
        <v>600</v>
      </c>
      <c r="G33" s="85">
        <v>600</v>
      </c>
    </row>
    <row r="34" spans="1:7">
      <c r="A34" s="15">
        <v>32999</v>
      </c>
      <c r="B34" s="59" t="s">
        <v>77</v>
      </c>
      <c r="C34" s="14"/>
      <c r="D34" s="63">
        <v>4200</v>
      </c>
      <c r="E34" s="85">
        <v>2852</v>
      </c>
      <c r="F34" s="85">
        <v>2852</v>
      </c>
      <c r="G34" s="85">
        <v>2852</v>
      </c>
    </row>
    <row r="35" spans="1:7">
      <c r="A35" s="80">
        <v>34</v>
      </c>
      <c r="B35" s="39" t="s">
        <v>37</v>
      </c>
      <c r="C35" s="12">
        <f>C36</f>
        <v>301.64999999999998</v>
      </c>
      <c r="D35" s="62">
        <f>D36</f>
        <v>400</v>
      </c>
      <c r="E35" s="75">
        <f>E36</f>
        <v>100</v>
      </c>
      <c r="F35" s="75">
        <f>F36</f>
        <v>100</v>
      </c>
      <c r="G35" s="75">
        <f>G36</f>
        <v>100</v>
      </c>
    </row>
    <row r="36" spans="1:7">
      <c r="A36" s="15">
        <v>3431</v>
      </c>
      <c r="B36" s="41" t="s">
        <v>38</v>
      </c>
      <c r="C36" s="14">
        <v>301.64999999999998</v>
      </c>
      <c r="D36" s="63">
        <v>400</v>
      </c>
      <c r="E36" s="85">
        <v>100</v>
      </c>
      <c r="F36" s="85">
        <v>100</v>
      </c>
      <c r="G36" s="85">
        <v>100</v>
      </c>
    </row>
    <row r="37" spans="1:7" ht="25.5">
      <c r="A37" s="16">
        <v>4</v>
      </c>
      <c r="B37" s="17" t="s">
        <v>39</v>
      </c>
      <c r="C37" s="12">
        <f>C38+C39</f>
        <v>11325.35</v>
      </c>
      <c r="D37" s="62">
        <f>D39+D38</f>
        <v>11900</v>
      </c>
      <c r="E37" s="75">
        <f>E38+E39</f>
        <v>12500</v>
      </c>
      <c r="F37" s="75">
        <f>F38+F39</f>
        <v>12500</v>
      </c>
      <c r="G37" s="75">
        <f>G38+G39</f>
        <v>12500</v>
      </c>
    </row>
    <row r="38" spans="1:7">
      <c r="A38" s="54">
        <v>42211</v>
      </c>
      <c r="B38" s="55" t="s">
        <v>68</v>
      </c>
      <c r="C38" s="56">
        <v>1549.99</v>
      </c>
      <c r="D38" s="76">
        <v>1500</v>
      </c>
      <c r="E38" s="85">
        <v>1500</v>
      </c>
      <c r="F38" s="85">
        <v>1500</v>
      </c>
      <c r="G38" s="85">
        <v>1500</v>
      </c>
    </row>
    <row r="39" spans="1:7">
      <c r="A39" s="15">
        <v>4241</v>
      </c>
      <c r="B39" s="18" t="s">
        <v>40</v>
      </c>
      <c r="C39" s="14">
        <v>9775.36</v>
      </c>
      <c r="D39" s="63">
        <v>10400</v>
      </c>
      <c r="E39" s="85">
        <v>11000</v>
      </c>
      <c r="F39" s="85">
        <v>11000</v>
      </c>
      <c r="G39" s="85">
        <v>11000</v>
      </c>
    </row>
  </sheetData>
  <mergeCells count="2">
    <mergeCell ref="A3:B3"/>
    <mergeCell ref="A16:B16"/>
  </mergeCells>
  <pageMargins left="0.75138888888888899" right="0.75138888888888899" top="1" bottom="1" header="0.5" footer="0.5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58"/>
  <sheetViews>
    <sheetView topLeftCell="A34" workbookViewId="0">
      <selection activeCell="G7" sqref="G7:G56"/>
    </sheetView>
  </sheetViews>
  <sheetFormatPr defaultColWidth="9" defaultRowHeight="15"/>
  <cols>
    <col min="2" max="2" width="46.5703125" customWidth="1"/>
    <col min="3" max="3" width="25.28515625" customWidth="1"/>
    <col min="4" max="5" width="26.85546875" customWidth="1"/>
    <col min="6" max="6" width="24" customWidth="1"/>
    <col min="7" max="7" width="22.7109375" customWidth="1"/>
    <col min="8" max="8" width="15.7109375" customWidth="1"/>
  </cols>
  <sheetData>
    <row r="1" spans="2:8" ht="18">
      <c r="B1" s="2"/>
      <c r="C1" s="2"/>
      <c r="D1" s="3"/>
      <c r="E1" s="3"/>
      <c r="F1" s="3"/>
      <c r="G1" s="3"/>
      <c r="H1" s="3"/>
    </row>
    <row r="2" spans="2:8" ht="15.75" customHeight="1">
      <c r="B2" s="165" t="s">
        <v>71</v>
      </c>
      <c r="C2" s="165"/>
      <c r="D2" s="165"/>
      <c r="E2" s="165"/>
      <c r="F2" s="165"/>
      <c r="G2" s="165"/>
      <c r="H2" s="165"/>
    </row>
    <row r="3" spans="2:8" ht="18">
      <c r="B3" s="5"/>
      <c r="C3" s="5"/>
      <c r="D3" s="6"/>
      <c r="E3" s="6"/>
      <c r="F3" s="6"/>
      <c r="G3" s="6"/>
      <c r="H3" s="6"/>
    </row>
    <row r="4" spans="2:8" ht="33.75" customHeight="1">
      <c r="B4" s="8" t="s">
        <v>2</v>
      </c>
      <c r="C4" s="52" t="s">
        <v>85</v>
      </c>
      <c r="D4" s="52" t="s">
        <v>86</v>
      </c>
      <c r="E4" s="73" t="s">
        <v>83</v>
      </c>
      <c r="F4" s="52" t="s">
        <v>67</v>
      </c>
      <c r="G4" s="52" t="s">
        <v>84</v>
      </c>
    </row>
    <row r="5" spans="2:8">
      <c r="B5" s="8">
        <v>1</v>
      </c>
      <c r="C5" s="10">
        <v>2</v>
      </c>
      <c r="D5" s="10">
        <v>3</v>
      </c>
      <c r="E5" s="74">
        <v>4</v>
      </c>
      <c r="F5" s="10">
        <v>5</v>
      </c>
      <c r="G5" s="10">
        <v>6</v>
      </c>
    </row>
    <row r="6" spans="2:8">
      <c r="B6" s="8"/>
      <c r="C6" s="10"/>
      <c r="D6" s="10"/>
      <c r="E6" s="74"/>
      <c r="F6" s="10"/>
      <c r="G6" s="10"/>
    </row>
    <row r="7" spans="2:8" s="19" customFormat="1">
      <c r="B7" s="21" t="s">
        <v>18</v>
      </c>
      <c r="C7" s="110">
        <f>C18+C15+C13+C9</f>
        <v>42707.33</v>
      </c>
      <c r="D7" s="111">
        <f>D9+D13+D15+D18</f>
        <v>62302</v>
      </c>
      <c r="E7" s="112">
        <f>E9+E13+E15+E18</f>
        <v>62402</v>
      </c>
      <c r="F7" s="112">
        <f>F9+F13+F15+F18</f>
        <v>62402</v>
      </c>
      <c r="G7" s="112">
        <f>G9+G13+G15+G18</f>
        <v>62402</v>
      </c>
    </row>
    <row r="8" spans="2:8">
      <c r="B8" s="22"/>
      <c r="C8" s="113"/>
      <c r="D8" s="23"/>
      <c r="E8" s="114"/>
      <c r="F8" s="114"/>
      <c r="G8" s="114"/>
    </row>
    <row r="9" spans="2:8" s="20" customFormat="1">
      <c r="B9" s="69" t="s">
        <v>42</v>
      </c>
      <c r="C9" s="115">
        <f>C10+C11</f>
        <v>31183.87</v>
      </c>
      <c r="D9" s="12">
        <f>D10+D11</f>
        <v>50000</v>
      </c>
      <c r="E9" s="116">
        <f>E10+E11</f>
        <v>50100</v>
      </c>
      <c r="F9" s="116">
        <f>F10+F11</f>
        <v>50100</v>
      </c>
      <c r="G9" s="116">
        <f>G10+G11</f>
        <v>50100</v>
      </c>
    </row>
    <row r="10" spans="2:8">
      <c r="B10" s="41" t="s">
        <v>43</v>
      </c>
      <c r="C10" s="117">
        <v>24357.98</v>
      </c>
      <c r="D10" s="14">
        <v>45800</v>
      </c>
      <c r="E10" s="118">
        <v>45900</v>
      </c>
      <c r="F10" s="118">
        <v>45900</v>
      </c>
      <c r="G10" s="118">
        <v>45900</v>
      </c>
    </row>
    <row r="11" spans="2:8">
      <c r="B11" s="41" t="s">
        <v>44</v>
      </c>
      <c r="C11" s="117">
        <v>6825.89</v>
      </c>
      <c r="D11" s="14">
        <v>4200</v>
      </c>
      <c r="E11" s="118">
        <v>4200</v>
      </c>
      <c r="F11" s="118">
        <v>4200</v>
      </c>
      <c r="G11" s="118">
        <v>4200</v>
      </c>
    </row>
    <row r="12" spans="2:8" s="20" customFormat="1">
      <c r="B12" s="70" t="s">
        <v>45</v>
      </c>
      <c r="C12" s="119"/>
      <c r="D12" s="12"/>
      <c r="E12" s="116"/>
      <c r="F12" s="116"/>
      <c r="G12" s="116"/>
    </row>
    <row r="13" spans="2:8" s="20" customFormat="1">
      <c r="B13" s="39" t="s">
        <v>46</v>
      </c>
      <c r="C13" s="119">
        <f>C14</f>
        <v>0.56000000000000005</v>
      </c>
      <c r="D13" s="12">
        <f>D14</f>
        <v>2</v>
      </c>
      <c r="E13" s="116">
        <v>2</v>
      </c>
      <c r="F13" s="116">
        <v>2</v>
      </c>
      <c r="G13" s="116">
        <v>2</v>
      </c>
    </row>
    <row r="14" spans="2:8">
      <c r="B14" s="41" t="s">
        <v>47</v>
      </c>
      <c r="C14" s="117">
        <v>0.56000000000000005</v>
      </c>
      <c r="D14" s="14">
        <v>2</v>
      </c>
      <c r="E14" s="118">
        <v>2</v>
      </c>
      <c r="F14" s="118">
        <v>2</v>
      </c>
      <c r="G14" s="118">
        <v>2</v>
      </c>
    </row>
    <row r="15" spans="2:8" s="20" customFormat="1">
      <c r="B15" s="71" t="s">
        <v>92</v>
      </c>
      <c r="C15" s="119">
        <f>C16</f>
        <v>3006.49</v>
      </c>
      <c r="D15" s="12">
        <f>D16</f>
        <v>4000</v>
      </c>
      <c r="E15" s="116">
        <f>E16</f>
        <v>4000</v>
      </c>
      <c r="F15" s="116">
        <f>F16</f>
        <v>4000</v>
      </c>
      <c r="G15" s="116">
        <f>G16</f>
        <v>4000</v>
      </c>
    </row>
    <row r="16" spans="2:8">
      <c r="B16" s="59" t="s">
        <v>93</v>
      </c>
      <c r="C16" s="117">
        <v>3006.49</v>
      </c>
      <c r="D16" s="14">
        <v>4000</v>
      </c>
      <c r="E16" s="118">
        <v>4000</v>
      </c>
      <c r="F16" s="118">
        <v>4000</v>
      </c>
      <c r="G16" s="118">
        <v>4000</v>
      </c>
    </row>
    <row r="17" spans="2:7" s="20" customFormat="1">
      <c r="B17" s="70" t="s">
        <v>48</v>
      </c>
      <c r="C17" s="119"/>
      <c r="D17" s="12"/>
      <c r="E17" s="116"/>
      <c r="F17" s="116"/>
      <c r="G17" s="116"/>
    </row>
    <row r="18" spans="2:7">
      <c r="B18" s="11" t="s">
        <v>41</v>
      </c>
      <c r="C18" s="119">
        <f>C19</f>
        <v>8516.41</v>
      </c>
      <c r="D18" s="23">
        <f>D19</f>
        <v>8300</v>
      </c>
      <c r="E18" s="114">
        <f>E19</f>
        <v>8300</v>
      </c>
      <c r="F18" s="114">
        <f>F19</f>
        <v>8300</v>
      </c>
      <c r="G18" s="114">
        <f>G19</f>
        <v>8300</v>
      </c>
    </row>
    <row r="19" spans="2:7" ht="25.5">
      <c r="B19" s="77" t="s">
        <v>94</v>
      </c>
      <c r="C19" s="117">
        <v>8516.41</v>
      </c>
      <c r="D19" s="14">
        <v>8300</v>
      </c>
      <c r="E19" s="118">
        <v>8300</v>
      </c>
      <c r="F19" s="118">
        <v>8300</v>
      </c>
      <c r="G19" s="118">
        <v>8300</v>
      </c>
    </row>
    <row r="20" spans="2:7" s="19" customFormat="1" ht="15.75" customHeight="1">
      <c r="B20" s="60"/>
      <c r="C20" s="120"/>
      <c r="D20" s="43"/>
      <c r="E20" s="121"/>
      <c r="F20" s="121"/>
      <c r="G20" s="121"/>
    </row>
    <row r="21" spans="2:7" ht="15.75" customHeight="1">
      <c r="B21" s="24" t="s">
        <v>24</v>
      </c>
      <c r="C21" s="61"/>
      <c r="D21" s="42">
        <f>D22+D27+D37+D41+D50+D52</f>
        <v>62302</v>
      </c>
      <c r="E21" s="122">
        <v>50100</v>
      </c>
      <c r="F21" s="122">
        <v>50100</v>
      </c>
      <c r="G21" s="122">
        <v>50100</v>
      </c>
    </row>
    <row r="22" spans="2:7">
      <c r="B22" s="11" t="s">
        <v>49</v>
      </c>
      <c r="C22" s="119">
        <f>C23+C24+C25+C26</f>
        <v>22942.329999999998</v>
      </c>
      <c r="D22" s="12">
        <f>D23+D24+D25+D26</f>
        <v>37900</v>
      </c>
      <c r="E22" s="116">
        <f>E23+E24+E25+E26</f>
        <v>40000</v>
      </c>
      <c r="F22" s="116">
        <f>F23+F24+F25+F26</f>
        <v>40000</v>
      </c>
      <c r="G22" s="116">
        <f>G23+G24+G25+G26</f>
        <v>40000</v>
      </c>
    </row>
    <row r="23" spans="2:7">
      <c r="B23" s="13" t="s">
        <v>50</v>
      </c>
      <c r="C23" s="117">
        <v>13640.71</v>
      </c>
      <c r="D23" s="14">
        <v>20000</v>
      </c>
      <c r="E23" s="118">
        <v>33000</v>
      </c>
      <c r="F23" s="118">
        <v>33000</v>
      </c>
      <c r="G23" s="118">
        <v>33000</v>
      </c>
    </row>
    <row r="24" spans="2:7">
      <c r="B24" s="41" t="s">
        <v>51</v>
      </c>
      <c r="C24" s="117">
        <v>500</v>
      </c>
      <c r="D24" s="14">
        <v>4900</v>
      </c>
      <c r="E24" s="118">
        <v>1000</v>
      </c>
      <c r="F24" s="118">
        <v>1000</v>
      </c>
      <c r="G24" s="118">
        <v>1000</v>
      </c>
    </row>
    <row r="25" spans="2:7">
      <c r="B25" s="41" t="s">
        <v>52</v>
      </c>
      <c r="C25" s="117">
        <v>3840.25</v>
      </c>
      <c r="D25" s="14">
        <v>7000</v>
      </c>
      <c r="E25" s="118">
        <v>0</v>
      </c>
      <c r="F25" s="118">
        <v>0</v>
      </c>
      <c r="G25" s="118">
        <v>0</v>
      </c>
    </row>
    <row r="26" spans="2:7">
      <c r="B26" s="41" t="s">
        <v>53</v>
      </c>
      <c r="C26" s="117">
        <v>4961.37</v>
      </c>
      <c r="D26" s="14">
        <v>6000</v>
      </c>
      <c r="E26" s="118">
        <v>6000</v>
      </c>
      <c r="F26" s="118">
        <v>6000</v>
      </c>
      <c r="G26" s="118">
        <v>6000</v>
      </c>
    </row>
    <row r="27" spans="2:7" s="20" customFormat="1">
      <c r="B27" s="39" t="s">
        <v>54</v>
      </c>
      <c r="C27" s="119">
        <f>C29+C30+C31+C32+C33+C34</f>
        <v>8372.41</v>
      </c>
      <c r="D27" s="12">
        <f>D28+D33+D34+D35+D36</f>
        <v>7900</v>
      </c>
      <c r="E27" s="116">
        <f>E28+E33+E34+E35+E36</f>
        <v>5900</v>
      </c>
      <c r="F27" s="116">
        <f>F28+F33+F34+F35+F36</f>
        <v>5900</v>
      </c>
      <c r="G27" s="116">
        <f>G28+G33+G34+G35+G36</f>
        <v>5900</v>
      </c>
    </row>
    <row r="28" spans="2:7">
      <c r="B28" s="40" t="s">
        <v>55</v>
      </c>
      <c r="C28" s="117"/>
      <c r="D28" s="14">
        <v>200</v>
      </c>
      <c r="E28" s="118">
        <v>0</v>
      </c>
      <c r="F28" s="118">
        <v>0</v>
      </c>
      <c r="G28" s="118">
        <v>0</v>
      </c>
    </row>
    <row r="29" spans="2:7">
      <c r="B29" s="41" t="s">
        <v>56</v>
      </c>
      <c r="C29" s="117">
        <v>946.63</v>
      </c>
      <c r="D29" s="14"/>
      <c r="E29" s="118">
        <v>0</v>
      </c>
      <c r="F29" s="118">
        <v>0</v>
      </c>
      <c r="G29" s="118">
        <v>0</v>
      </c>
    </row>
    <row r="30" spans="2:7">
      <c r="B30" s="59" t="s">
        <v>88</v>
      </c>
      <c r="C30" s="117">
        <v>4528.3500000000004</v>
      </c>
      <c r="D30" s="14"/>
      <c r="E30" s="118">
        <v>0</v>
      </c>
      <c r="F30" s="118">
        <v>0</v>
      </c>
      <c r="G30" s="118">
        <v>0</v>
      </c>
    </row>
    <row r="31" spans="2:7">
      <c r="B31" s="41" t="s">
        <v>57</v>
      </c>
      <c r="C31" s="117">
        <v>105.04</v>
      </c>
      <c r="D31" s="14"/>
      <c r="E31" s="118">
        <v>0</v>
      </c>
      <c r="F31" s="118">
        <v>0</v>
      </c>
      <c r="G31" s="118">
        <v>0</v>
      </c>
    </row>
    <row r="32" spans="2:7">
      <c r="B32" s="41" t="s">
        <v>58</v>
      </c>
      <c r="C32" s="117">
        <v>93.75</v>
      </c>
      <c r="D32" s="14"/>
      <c r="E32" s="118">
        <v>0</v>
      </c>
      <c r="F32" s="118">
        <v>0</v>
      </c>
      <c r="G32" s="118">
        <v>0</v>
      </c>
    </row>
    <row r="33" spans="2:7">
      <c r="B33" s="41" t="s">
        <v>59</v>
      </c>
      <c r="C33" s="117">
        <v>2400</v>
      </c>
      <c r="D33" s="14">
        <v>4500</v>
      </c>
      <c r="E33" s="118">
        <v>3000</v>
      </c>
      <c r="F33" s="118">
        <v>3000</v>
      </c>
      <c r="G33" s="118">
        <v>3000</v>
      </c>
    </row>
    <row r="34" spans="2:7">
      <c r="B34" s="41" t="s">
        <v>60</v>
      </c>
      <c r="C34" s="117">
        <v>298.64</v>
      </c>
      <c r="D34" s="14">
        <v>1000</v>
      </c>
      <c r="E34" s="118">
        <v>1000</v>
      </c>
      <c r="F34" s="118">
        <v>1000</v>
      </c>
      <c r="G34" s="118">
        <v>1000</v>
      </c>
    </row>
    <row r="35" spans="2:7">
      <c r="B35" s="59" t="s">
        <v>79</v>
      </c>
      <c r="C35" s="117"/>
      <c r="D35" s="14">
        <v>600</v>
      </c>
      <c r="E35" s="118">
        <v>600</v>
      </c>
      <c r="F35" s="118">
        <v>600</v>
      </c>
      <c r="G35" s="118">
        <v>600</v>
      </c>
    </row>
    <row r="36" spans="2:7">
      <c r="B36" s="59" t="s">
        <v>76</v>
      </c>
      <c r="C36" s="117"/>
      <c r="D36" s="14">
        <v>1600</v>
      </c>
      <c r="E36" s="118">
        <v>1300</v>
      </c>
      <c r="F36" s="118">
        <v>1300</v>
      </c>
      <c r="G36" s="118">
        <v>1300</v>
      </c>
    </row>
    <row r="37" spans="2:7">
      <c r="B37" s="17" t="s">
        <v>62</v>
      </c>
      <c r="C37" s="61">
        <f>C38+C39</f>
        <v>11325.35</v>
      </c>
      <c r="D37" s="42">
        <f>D38+D39</f>
        <v>4200</v>
      </c>
      <c r="E37" s="122">
        <f>E38+E39</f>
        <v>4200</v>
      </c>
      <c r="F37" s="122">
        <f>F38+F39</f>
        <v>4200</v>
      </c>
      <c r="G37" s="122">
        <f>G38+G39</f>
        <v>4200</v>
      </c>
    </row>
    <row r="38" spans="2:7" s="58" customFormat="1">
      <c r="B38" s="55" t="s">
        <v>69</v>
      </c>
      <c r="C38" s="123">
        <v>1549.99</v>
      </c>
      <c r="D38" s="56">
        <v>1500</v>
      </c>
      <c r="E38" s="124">
        <v>1500</v>
      </c>
      <c r="F38" s="124">
        <v>1500</v>
      </c>
      <c r="G38" s="124">
        <v>1500</v>
      </c>
    </row>
    <row r="39" spans="2:7">
      <c r="B39" s="18" t="s">
        <v>63</v>
      </c>
      <c r="C39" s="117">
        <v>9775.36</v>
      </c>
      <c r="D39" s="44">
        <v>2700</v>
      </c>
      <c r="E39" s="125">
        <v>2700</v>
      </c>
      <c r="F39" s="125">
        <v>2700</v>
      </c>
      <c r="G39" s="125">
        <v>2700</v>
      </c>
    </row>
    <row r="40" spans="2:7" ht="18" customHeight="1">
      <c r="B40" s="17" t="s">
        <v>45</v>
      </c>
      <c r="C40" s="61"/>
      <c r="D40" s="42"/>
      <c r="E40" s="122"/>
      <c r="F40" s="122"/>
      <c r="G40" s="122"/>
    </row>
    <row r="41" spans="2:7" s="20" customFormat="1">
      <c r="B41" s="39" t="s">
        <v>54</v>
      </c>
      <c r="C41" s="119"/>
      <c r="D41" s="12">
        <f>D43+D44+D45+D46+D48+D49</f>
        <v>3602</v>
      </c>
      <c r="E41" s="116">
        <v>3902</v>
      </c>
      <c r="F41" s="116">
        <v>3902</v>
      </c>
      <c r="G41" s="116">
        <v>3902</v>
      </c>
    </row>
    <row r="42" spans="2:7" s="20" customFormat="1">
      <c r="B42" s="59" t="s">
        <v>91</v>
      </c>
      <c r="C42" s="119"/>
      <c r="D42" s="12"/>
      <c r="E42" s="124">
        <v>200</v>
      </c>
      <c r="F42" s="124">
        <v>200</v>
      </c>
      <c r="G42" s="124">
        <v>200</v>
      </c>
    </row>
    <row r="43" spans="2:7" s="20" customFormat="1">
      <c r="B43" s="59" t="s">
        <v>89</v>
      </c>
      <c r="C43" s="119"/>
      <c r="D43" s="56">
        <v>0</v>
      </c>
      <c r="E43" s="124">
        <v>200</v>
      </c>
      <c r="F43" s="124">
        <v>200</v>
      </c>
      <c r="G43" s="124">
        <v>200</v>
      </c>
    </row>
    <row r="44" spans="2:7" s="20" customFormat="1">
      <c r="B44" s="59" t="s">
        <v>72</v>
      </c>
      <c r="C44" s="119"/>
      <c r="D44" s="56">
        <v>452</v>
      </c>
      <c r="E44" s="124">
        <v>500</v>
      </c>
      <c r="F44" s="124">
        <v>500</v>
      </c>
      <c r="G44" s="124">
        <v>500</v>
      </c>
    </row>
    <row r="45" spans="2:7" s="20" customFormat="1">
      <c r="B45" s="59" t="s">
        <v>73</v>
      </c>
      <c r="C45" s="119"/>
      <c r="D45" s="56">
        <v>350</v>
      </c>
      <c r="E45" s="124">
        <v>450</v>
      </c>
      <c r="F45" s="124">
        <v>450</v>
      </c>
      <c r="G45" s="124">
        <v>450</v>
      </c>
    </row>
    <row r="46" spans="2:7" s="20" customFormat="1">
      <c r="B46" s="59" t="s">
        <v>74</v>
      </c>
      <c r="C46" s="119"/>
      <c r="D46" s="56">
        <v>500</v>
      </c>
      <c r="E46" s="124">
        <v>500</v>
      </c>
      <c r="F46" s="124">
        <v>500</v>
      </c>
      <c r="G46" s="124">
        <v>500</v>
      </c>
    </row>
    <row r="47" spans="2:7" s="20" customFormat="1">
      <c r="B47" s="59" t="s">
        <v>90</v>
      </c>
      <c r="C47" s="119"/>
      <c r="D47" s="56"/>
      <c r="E47" s="124">
        <v>100</v>
      </c>
      <c r="F47" s="124">
        <v>100</v>
      </c>
      <c r="G47" s="124">
        <v>100</v>
      </c>
    </row>
    <row r="48" spans="2:7">
      <c r="B48" s="59" t="s">
        <v>75</v>
      </c>
      <c r="C48" s="119"/>
      <c r="D48" s="56">
        <v>300</v>
      </c>
      <c r="E48" s="124">
        <v>400</v>
      </c>
      <c r="F48" s="124">
        <v>400</v>
      </c>
      <c r="G48" s="124">
        <v>400</v>
      </c>
    </row>
    <row r="49" spans="2:11">
      <c r="B49" s="59" t="s">
        <v>76</v>
      </c>
      <c r="C49" s="119"/>
      <c r="D49" s="56">
        <v>2000</v>
      </c>
      <c r="E49" s="124">
        <v>1552</v>
      </c>
      <c r="F49" s="124">
        <v>1552</v>
      </c>
      <c r="G49" s="124">
        <v>1552</v>
      </c>
    </row>
    <row r="50" spans="2:11" ht="15.75" customHeight="1">
      <c r="B50" s="71" t="s">
        <v>97</v>
      </c>
      <c r="C50" s="119">
        <f>C51</f>
        <v>301.64999999999998</v>
      </c>
      <c r="D50" s="12">
        <f>D51</f>
        <v>400</v>
      </c>
      <c r="E50" s="116">
        <f>E51</f>
        <v>100</v>
      </c>
      <c r="F50" s="116">
        <f>F51</f>
        <v>100</v>
      </c>
      <c r="G50" s="116">
        <f>G51</f>
        <v>100</v>
      </c>
    </row>
    <row r="51" spans="2:11" ht="15.75" customHeight="1">
      <c r="B51" s="41" t="s">
        <v>61</v>
      </c>
      <c r="C51" s="117">
        <v>301.64999999999998</v>
      </c>
      <c r="D51" s="14">
        <v>400</v>
      </c>
      <c r="E51" s="118">
        <v>100</v>
      </c>
      <c r="F51" s="118">
        <v>100</v>
      </c>
      <c r="G51" s="118">
        <v>100</v>
      </c>
    </row>
    <row r="52" spans="2:11" ht="15.75" customHeight="1">
      <c r="B52" s="17" t="s">
        <v>48</v>
      </c>
      <c r="C52" s="61"/>
      <c r="D52" s="42">
        <f>D53+D54</f>
        <v>8300</v>
      </c>
      <c r="E52" s="122">
        <v>8300</v>
      </c>
      <c r="F52" s="122">
        <v>8300</v>
      </c>
      <c r="G52" s="122">
        <v>8300</v>
      </c>
    </row>
    <row r="53" spans="2:11" ht="15.75" customHeight="1">
      <c r="B53" s="59" t="s">
        <v>80</v>
      </c>
      <c r="C53" s="61"/>
      <c r="D53" s="56">
        <v>600</v>
      </c>
      <c r="E53" s="124"/>
      <c r="F53" s="124"/>
      <c r="G53" s="124"/>
    </row>
    <row r="54" spans="2:11" ht="15" customHeight="1">
      <c r="B54" s="17" t="s">
        <v>62</v>
      </c>
      <c r="C54" s="61">
        <f>C55+C56</f>
        <v>11325.35</v>
      </c>
      <c r="D54" s="42">
        <f>D56</f>
        <v>7700</v>
      </c>
      <c r="E54" s="122">
        <f>E56</f>
        <v>8300</v>
      </c>
      <c r="F54" s="122">
        <f>F56</f>
        <v>8300</v>
      </c>
      <c r="G54" s="122">
        <f>G56</f>
        <v>8300</v>
      </c>
      <c r="H54" s="25"/>
      <c r="I54" s="25"/>
      <c r="J54" s="25"/>
      <c r="K54" s="25"/>
    </row>
    <row r="55" spans="2:11">
      <c r="B55" s="55" t="s">
        <v>69</v>
      </c>
      <c r="C55" s="123">
        <v>1549.99</v>
      </c>
      <c r="D55" s="42"/>
      <c r="E55" s="122"/>
      <c r="F55" s="122"/>
      <c r="G55" s="122"/>
      <c r="H55" s="25"/>
      <c r="I55" s="25"/>
      <c r="J55" s="25"/>
      <c r="K55" s="25"/>
    </row>
    <row r="56" spans="2:11">
      <c r="B56" s="18" t="s">
        <v>63</v>
      </c>
      <c r="C56" s="117">
        <v>9775.36</v>
      </c>
      <c r="D56" s="14">
        <v>7700</v>
      </c>
      <c r="E56" s="118">
        <v>8300</v>
      </c>
      <c r="F56" s="118">
        <v>8300</v>
      </c>
      <c r="G56" s="118">
        <v>8300</v>
      </c>
      <c r="H56" s="25"/>
      <c r="I56" s="25"/>
      <c r="J56" s="25"/>
      <c r="K56" s="25"/>
    </row>
    <row r="57" spans="2:11">
      <c r="C57" s="25"/>
      <c r="D57" s="25"/>
      <c r="E57" s="25"/>
      <c r="F57" s="25"/>
      <c r="G57" s="25"/>
    </row>
    <row r="58" spans="2:11">
      <c r="B58" s="25"/>
      <c r="C58" s="25"/>
      <c r="D58" s="25"/>
      <c r="E58" s="25"/>
      <c r="F58" s="25"/>
      <c r="G58" s="25"/>
    </row>
  </sheetData>
  <mergeCells count="1">
    <mergeCell ref="B2:H2"/>
  </mergeCells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43"/>
  <sheetViews>
    <sheetView tabSelected="1" topLeftCell="A7" workbookViewId="0">
      <selection activeCell="D9" sqref="D9"/>
    </sheetView>
  </sheetViews>
  <sheetFormatPr defaultColWidth="9" defaultRowHeight="15"/>
  <cols>
    <col min="2" max="2" width="42.42578125" customWidth="1"/>
    <col min="3" max="4" width="24.28515625" customWidth="1"/>
    <col min="5" max="5" width="22" customWidth="1"/>
    <col min="6" max="6" width="21.5703125" customWidth="1"/>
    <col min="7" max="7" width="18.85546875" customWidth="1"/>
    <col min="8" max="8" width="24.28515625" customWidth="1"/>
  </cols>
  <sheetData>
    <row r="1" spans="2:8" ht="18">
      <c r="B1" s="2"/>
      <c r="C1" s="2"/>
      <c r="D1" s="2"/>
      <c r="E1" s="2"/>
      <c r="F1" s="2"/>
      <c r="G1" s="3"/>
      <c r="H1" s="3"/>
    </row>
    <row r="2" spans="2:8" ht="18" customHeight="1">
      <c r="B2" s="154"/>
      <c r="C2" s="154"/>
      <c r="D2" s="154"/>
      <c r="E2" s="154"/>
      <c r="F2" s="154"/>
      <c r="G2" s="154"/>
      <c r="H2" s="4"/>
    </row>
    <row r="3" spans="2:8" ht="18">
      <c r="B3" s="5"/>
      <c r="C3" s="5" t="s">
        <v>64</v>
      </c>
      <c r="D3" s="5"/>
      <c r="E3" s="5"/>
      <c r="F3" s="5"/>
      <c r="G3" s="6"/>
      <c r="H3" s="3"/>
    </row>
    <row r="4" spans="2:8" ht="15.75">
      <c r="B4" s="166"/>
      <c r="C4" s="166"/>
      <c r="D4" s="166"/>
      <c r="E4" s="166"/>
      <c r="F4" s="166"/>
      <c r="G4" s="166"/>
    </row>
    <row r="5" spans="2:8" ht="18">
      <c r="B5" s="5"/>
      <c r="C5" s="5"/>
      <c r="D5" s="5"/>
      <c r="E5" s="5"/>
      <c r="F5" s="5"/>
      <c r="G5" s="6"/>
    </row>
    <row r="6" spans="2:8" ht="38.25">
      <c r="B6" s="7" t="s">
        <v>2</v>
      </c>
      <c r="C6" s="52" t="s">
        <v>85</v>
      </c>
      <c r="D6" s="52" t="s">
        <v>86</v>
      </c>
      <c r="E6" s="52" t="s">
        <v>83</v>
      </c>
      <c r="F6" s="52" t="s">
        <v>67</v>
      </c>
      <c r="G6" s="52" t="s">
        <v>84</v>
      </c>
    </row>
    <row r="7" spans="2:8" s="1" customFormat="1" ht="11.25">
      <c r="B7" s="9">
        <v>1</v>
      </c>
      <c r="C7" s="10">
        <v>2</v>
      </c>
      <c r="D7" s="10">
        <v>3</v>
      </c>
      <c r="E7" s="10">
        <v>4</v>
      </c>
      <c r="F7" s="10">
        <v>5</v>
      </c>
      <c r="G7" s="10">
        <v>6</v>
      </c>
    </row>
    <row r="8" spans="2:8">
      <c r="B8" s="11" t="s">
        <v>24</v>
      </c>
      <c r="C8" s="61">
        <f>C10+C15+C25+C37+C41</f>
        <v>53965.439999999995</v>
      </c>
      <c r="D8" s="42">
        <v>62302</v>
      </c>
      <c r="E8" s="42">
        <v>62402</v>
      </c>
      <c r="F8" s="42">
        <v>62402</v>
      </c>
      <c r="G8" s="42">
        <v>62402</v>
      </c>
    </row>
    <row r="9" spans="2:8">
      <c r="B9" s="68" t="s">
        <v>96</v>
      </c>
      <c r="C9" s="61"/>
      <c r="D9" s="42"/>
      <c r="E9" s="42">
        <v>50100</v>
      </c>
      <c r="F9" s="42">
        <v>50100</v>
      </c>
      <c r="G9" s="42">
        <v>50100</v>
      </c>
      <c r="H9" s="91"/>
    </row>
    <row r="10" spans="2:8">
      <c r="B10" s="11" t="s">
        <v>49</v>
      </c>
      <c r="C10" s="62">
        <f>C11+C12+C13+C14</f>
        <v>22942.329999999998</v>
      </c>
      <c r="D10" s="42">
        <f>D11+D12+D13+D14</f>
        <v>37900</v>
      </c>
      <c r="E10" s="12">
        <f>E11+E12+E13+E14</f>
        <v>40000</v>
      </c>
      <c r="F10" s="12">
        <f>F11+F12+F13+F14</f>
        <v>40000</v>
      </c>
      <c r="G10" s="12">
        <f>G11+G12+G13+G14</f>
        <v>40000</v>
      </c>
    </row>
    <row r="11" spans="2:8">
      <c r="B11" s="13" t="s">
        <v>50</v>
      </c>
      <c r="C11" s="63">
        <v>13640.71</v>
      </c>
      <c r="D11" s="14">
        <v>20000</v>
      </c>
      <c r="E11" s="14">
        <v>33000</v>
      </c>
      <c r="F11" s="14">
        <v>33000</v>
      </c>
      <c r="G11" s="14">
        <v>33000</v>
      </c>
    </row>
    <row r="12" spans="2:8">
      <c r="B12" s="41" t="s">
        <v>51</v>
      </c>
      <c r="C12" s="63">
        <v>500</v>
      </c>
      <c r="D12" s="14">
        <v>4900</v>
      </c>
      <c r="E12" s="14">
        <v>1000</v>
      </c>
      <c r="F12" s="14">
        <v>1000</v>
      </c>
      <c r="G12" s="14">
        <v>1000</v>
      </c>
    </row>
    <row r="13" spans="2:8">
      <c r="B13" s="41" t="s">
        <v>52</v>
      </c>
      <c r="C13" s="63">
        <v>3840.25</v>
      </c>
      <c r="D13" s="14">
        <v>7000</v>
      </c>
      <c r="E13" s="14">
        <v>0</v>
      </c>
      <c r="F13" s="14">
        <v>0</v>
      </c>
      <c r="G13" s="14">
        <v>0</v>
      </c>
    </row>
    <row r="14" spans="2:8">
      <c r="B14" s="41" t="s">
        <v>53</v>
      </c>
      <c r="C14" s="63">
        <v>4961.37</v>
      </c>
      <c r="D14" s="14">
        <v>6000</v>
      </c>
      <c r="E14" s="14">
        <v>6000</v>
      </c>
      <c r="F14" s="14">
        <v>6000</v>
      </c>
      <c r="G14" s="14">
        <v>6000</v>
      </c>
    </row>
    <row r="15" spans="2:8">
      <c r="B15" s="39" t="s">
        <v>54</v>
      </c>
      <c r="C15" s="62">
        <f>C17+C18+C19+C20+C21+C22</f>
        <v>8372.41</v>
      </c>
      <c r="D15" s="12">
        <f>D16+D17+D19+D20+D21+D22+D23+D24</f>
        <v>12100</v>
      </c>
      <c r="E15" s="12">
        <v>5900</v>
      </c>
      <c r="F15" s="12">
        <v>5900</v>
      </c>
      <c r="G15" s="12">
        <v>5900</v>
      </c>
    </row>
    <row r="16" spans="2:8">
      <c r="B16" s="40" t="s">
        <v>55</v>
      </c>
      <c r="C16" s="63"/>
      <c r="D16" s="14">
        <v>200</v>
      </c>
      <c r="E16" s="14">
        <v>0</v>
      </c>
      <c r="F16" s="14">
        <v>0</v>
      </c>
      <c r="G16" s="14">
        <v>0</v>
      </c>
    </row>
    <row r="17" spans="2:8">
      <c r="B17" s="41" t="s">
        <v>56</v>
      </c>
      <c r="C17" s="63">
        <v>946.63</v>
      </c>
      <c r="D17" s="14">
        <v>450</v>
      </c>
      <c r="E17" s="14">
        <v>0</v>
      </c>
      <c r="F17" s="14">
        <v>0</v>
      </c>
      <c r="G17" s="14">
        <v>0</v>
      </c>
    </row>
    <row r="18" spans="2:8">
      <c r="B18" s="41" t="s">
        <v>88</v>
      </c>
      <c r="C18" s="63">
        <v>4528.3500000000004</v>
      </c>
      <c r="D18" s="14"/>
      <c r="E18" s="14"/>
      <c r="F18" s="14"/>
      <c r="G18" s="14"/>
    </row>
    <row r="19" spans="2:8">
      <c r="B19" s="41" t="s">
        <v>57</v>
      </c>
      <c r="C19" s="63">
        <v>105.04</v>
      </c>
      <c r="D19" s="14">
        <v>350</v>
      </c>
      <c r="E19" s="14">
        <v>0</v>
      </c>
      <c r="F19" s="14">
        <v>0</v>
      </c>
      <c r="G19" s="14">
        <v>0</v>
      </c>
    </row>
    <row r="20" spans="2:8">
      <c r="B20" s="41" t="s">
        <v>58</v>
      </c>
      <c r="C20" s="63">
        <v>93.75</v>
      </c>
      <c r="D20" s="14">
        <v>500</v>
      </c>
      <c r="E20" s="14">
        <v>0</v>
      </c>
      <c r="F20" s="14">
        <v>0</v>
      </c>
      <c r="G20" s="14">
        <v>0</v>
      </c>
    </row>
    <row r="21" spans="2:8">
      <c r="B21" s="41" t="s">
        <v>59</v>
      </c>
      <c r="C21" s="63">
        <v>2400</v>
      </c>
      <c r="D21" s="14">
        <v>4500</v>
      </c>
      <c r="E21" s="14">
        <v>3000</v>
      </c>
      <c r="F21" s="14">
        <v>3000</v>
      </c>
      <c r="G21" s="14">
        <v>3000</v>
      </c>
    </row>
    <row r="22" spans="2:8">
      <c r="B22" s="41" t="s">
        <v>60</v>
      </c>
      <c r="C22" s="63">
        <v>298.64</v>
      </c>
      <c r="D22" s="14">
        <v>1300</v>
      </c>
      <c r="E22" s="14">
        <v>1000</v>
      </c>
      <c r="F22" s="14">
        <v>1000</v>
      </c>
      <c r="G22" s="14">
        <v>1000</v>
      </c>
    </row>
    <row r="23" spans="2:8">
      <c r="B23" s="54" t="s">
        <v>79</v>
      </c>
      <c r="C23" s="126"/>
      <c r="D23" s="14">
        <v>600</v>
      </c>
      <c r="E23" s="63">
        <v>600</v>
      </c>
      <c r="F23" s="63">
        <v>600</v>
      </c>
      <c r="G23" s="63">
        <v>600</v>
      </c>
      <c r="H23" s="72"/>
    </row>
    <row r="24" spans="2:8">
      <c r="B24" s="54" t="s">
        <v>76</v>
      </c>
      <c r="C24" s="127"/>
      <c r="D24" s="14">
        <v>4200</v>
      </c>
      <c r="E24" s="63">
        <v>1300</v>
      </c>
      <c r="F24" s="63">
        <v>1300</v>
      </c>
      <c r="G24" s="63">
        <v>1300</v>
      </c>
      <c r="H24" s="72"/>
    </row>
    <row r="25" spans="2:8">
      <c r="B25" s="17" t="s">
        <v>62</v>
      </c>
      <c r="C25" s="62">
        <f>C26+C27</f>
        <v>11325.35</v>
      </c>
      <c r="D25" s="12">
        <f>D26+D27</f>
        <v>4200</v>
      </c>
      <c r="E25" s="12">
        <v>4200</v>
      </c>
      <c r="F25" s="12">
        <v>4200</v>
      </c>
      <c r="G25" s="12">
        <v>4200</v>
      </c>
    </row>
    <row r="26" spans="2:8">
      <c r="B26" s="55" t="s">
        <v>69</v>
      </c>
      <c r="C26" s="76">
        <v>1549.99</v>
      </c>
      <c r="D26" s="56">
        <v>1500</v>
      </c>
      <c r="E26" s="56">
        <v>1500</v>
      </c>
      <c r="F26" s="56">
        <v>1500</v>
      </c>
      <c r="G26" s="56">
        <v>1500</v>
      </c>
    </row>
    <row r="27" spans="2:8">
      <c r="B27" s="18" t="s">
        <v>63</v>
      </c>
      <c r="C27" s="63">
        <v>9775.36</v>
      </c>
      <c r="D27" s="14">
        <v>2700</v>
      </c>
      <c r="E27" s="14">
        <v>2700</v>
      </c>
      <c r="F27" s="14">
        <v>2700</v>
      </c>
      <c r="G27" s="14">
        <v>2700</v>
      </c>
    </row>
    <row r="28" spans="2:8">
      <c r="B28" s="17" t="s">
        <v>45</v>
      </c>
      <c r="C28" s="63"/>
      <c r="D28" s="42">
        <v>4002</v>
      </c>
      <c r="E28" s="42">
        <v>4002</v>
      </c>
      <c r="F28" s="42">
        <v>4002</v>
      </c>
      <c r="G28" s="42">
        <v>4002</v>
      </c>
    </row>
    <row r="29" spans="2:8">
      <c r="B29" s="39" t="s">
        <v>54</v>
      </c>
      <c r="C29" s="63"/>
      <c r="D29" s="42">
        <f>SUM(D31:D37)</f>
        <v>3602</v>
      </c>
      <c r="E29" s="42">
        <v>3902</v>
      </c>
      <c r="F29" s="42">
        <v>3902</v>
      </c>
      <c r="G29" s="42">
        <v>3902</v>
      </c>
    </row>
    <row r="30" spans="2:8">
      <c r="B30" s="59" t="s">
        <v>91</v>
      </c>
      <c r="C30" s="119"/>
      <c r="D30" s="12"/>
      <c r="E30" s="124">
        <v>200</v>
      </c>
      <c r="F30" s="124">
        <v>200</v>
      </c>
      <c r="G30" s="124">
        <v>200</v>
      </c>
    </row>
    <row r="31" spans="2:8">
      <c r="B31" s="59" t="s">
        <v>89</v>
      </c>
      <c r="C31" s="119"/>
      <c r="D31" s="56">
        <v>0</v>
      </c>
      <c r="E31" s="124">
        <v>200</v>
      </c>
      <c r="F31" s="124">
        <v>200</v>
      </c>
      <c r="G31" s="124">
        <v>200</v>
      </c>
    </row>
    <row r="32" spans="2:8">
      <c r="B32" s="59" t="s">
        <v>72</v>
      </c>
      <c r="C32" s="119"/>
      <c r="D32" s="56">
        <v>452</v>
      </c>
      <c r="E32" s="124">
        <v>500</v>
      </c>
      <c r="F32" s="124">
        <v>500</v>
      </c>
      <c r="G32" s="124">
        <v>500</v>
      </c>
    </row>
    <row r="33" spans="2:8">
      <c r="B33" s="59" t="s">
        <v>73</v>
      </c>
      <c r="C33" s="119"/>
      <c r="D33" s="56">
        <v>350</v>
      </c>
      <c r="E33" s="124">
        <v>450</v>
      </c>
      <c r="F33" s="124">
        <v>450</v>
      </c>
      <c r="G33" s="124">
        <v>450</v>
      </c>
    </row>
    <row r="34" spans="2:8">
      <c r="B34" s="59" t="s">
        <v>74</v>
      </c>
      <c r="C34" s="119"/>
      <c r="D34" s="56">
        <v>500</v>
      </c>
      <c r="E34" s="124">
        <v>500</v>
      </c>
      <c r="F34" s="124">
        <v>500</v>
      </c>
      <c r="G34" s="124">
        <v>500</v>
      </c>
    </row>
    <row r="35" spans="2:8">
      <c r="B35" s="59" t="s">
        <v>90</v>
      </c>
      <c r="C35" s="119"/>
      <c r="D35" s="56"/>
      <c r="E35" s="124">
        <v>100</v>
      </c>
      <c r="F35" s="124">
        <v>100</v>
      </c>
      <c r="G35" s="124">
        <v>100</v>
      </c>
      <c r="H35" s="91"/>
    </row>
    <row r="36" spans="2:8">
      <c r="B36" s="59" t="s">
        <v>75</v>
      </c>
      <c r="C36" s="119"/>
      <c r="D36" s="56">
        <v>300</v>
      </c>
      <c r="E36" s="124">
        <v>400</v>
      </c>
      <c r="F36" s="124">
        <v>400</v>
      </c>
      <c r="G36" s="124">
        <v>400</v>
      </c>
    </row>
    <row r="37" spans="2:8">
      <c r="B37" s="59" t="s">
        <v>76</v>
      </c>
      <c r="C37" s="119"/>
      <c r="D37" s="56">
        <v>2000</v>
      </c>
      <c r="E37" s="124">
        <v>1552</v>
      </c>
      <c r="F37" s="124">
        <v>1552</v>
      </c>
      <c r="G37" s="124">
        <v>1552</v>
      </c>
    </row>
    <row r="38" spans="2:8">
      <c r="B38" s="71" t="s">
        <v>97</v>
      </c>
      <c r="C38" s="119">
        <v>301.64999999999998</v>
      </c>
      <c r="D38" s="42">
        <v>400</v>
      </c>
      <c r="E38" s="122">
        <v>100</v>
      </c>
      <c r="F38" s="122">
        <v>100</v>
      </c>
      <c r="G38" s="122">
        <v>100</v>
      </c>
    </row>
    <row r="39" spans="2:8">
      <c r="B39" s="41" t="s">
        <v>61</v>
      </c>
      <c r="C39" s="63">
        <v>301.64999999999998</v>
      </c>
      <c r="D39" s="14">
        <v>400</v>
      </c>
      <c r="E39" s="14">
        <v>100</v>
      </c>
      <c r="F39" s="14">
        <v>100</v>
      </c>
      <c r="G39" s="14">
        <v>100</v>
      </c>
    </row>
    <row r="40" spans="2:8">
      <c r="B40" s="17" t="s">
        <v>48</v>
      </c>
      <c r="C40" s="64"/>
      <c r="D40" s="42"/>
      <c r="E40" s="42">
        <v>8300</v>
      </c>
      <c r="F40" s="42">
        <v>8300</v>
      </c>
      <c r="G40" s="42">
        <v>8300</v>
      </c>
    </row>
    <row r="41" spans="2:8">
      <c r="B41" s="17" t="s">
        <v>62</v>
      </c>
      <c r="C41" s="62">
        <f>C42+C43</f>
        <v>11325.35</v>
      </c>
      <c r="D41" s="12">
        <f>D43</f>
        <v>7700</v>
      </c>
      <c r="E41" s="12">
        <f>E43</f>
        <v>8300</v>
      </c>
      <c r="F41" s="12">
        <f>F43</f>
        <v>8300</v>
      </c>
      <c r="G41" s="12">
        <f>G43</f>
        <v>8300</v>
      </c>
    </row>
    <row r="42" spans="2:8">
      <c r="B42" s="55" t="s">
        <v>69</v>
      </c>
      <c r="C42" s="76">
        <v>1549.99</v>
      </c>
      <c r="D42" s="12"/>
      <c r="E42" s="12"/>
      <c r="F42" s="12"/>
      <c r="G42" s="12"/>
    </row>
    <row r="43" spans="2:8">
      <c r="B43" s="18" t="s">
        <v>63</v>
      </c>
      <c r="C43" s="63">
        <v>9775.36</v>
      </c>
      <c r="D43" s="14">
        <v>7700</v>
      </c>
      <c r="E43" s="14">
        <v>8300</v>
      </c>
      <c r="F43" s="14">
        <v>8300</v>
      </c>
      <c r="G43" s="14">
        <v>8300</v>
      </c>
    </row>
  </sheetData>
  <mergeCells count="2">
    <mergeCell ref="B2:G2"/>
    <mergeCell ref="B4:G4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Naslovna</vt:lpstr>
      <vt:lpstr>SAŽETAK</vt:lpstr>
      <vt:lpstr>Račun prihoda i rashoda</vt:lpstr>
      <vt:lpstr>Rashodi prema izvorima finan</vt:lpstr>
      <vt:lpstr>POSEBNI DIO</vt:lpstr>
      <vt:lpstr>SAŽETAK!Print_Area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Katica Franić</cp:lastModifiedBy>
  <cp:lastPrinted>2025-11-05T12:07:28Z</cp:lastPrinted>
  <dcterms:created xsi:type="dcterms:W3CDTF">2022-08-12T12:51:00Z</dcterms:created>
  <dcterms:modified xsi:type="dcterms:W3CDTF">2025-11-07T08:23:59Z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  <property fmtid="{D5CDD505-2E9C-101B-9397-08002B2CF9AE}" pid="3" name="ICV">
    <vt:lpwstr>0FDF70FCDCB846B6A561F732E45F0071_12</vt:lpwstr>
  </property>
  <property fmtid="{D5CDD505-2E9C-101B-9397-08002B2CF9AE}" pid="4" name="KSOProductBuildVer">
    <vt:lpwstr>1033-12.2.0.13472</vt:lpwstr>
  </property>
</Properties>
</file>